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ЖОСПАР" sheetId="7" r:id="rId1"/>
    <sheet name="Оқу-жүрісінің жоспары" sheetId="6" r:id="rId2"/>
    <sheet name="Лист1" sheetId="9" r:id="rId3"/>
  </sheets>
  <definedNames>
    <definedName name="_xlnm.Print_Area" localSheetId="0">ЖОСПАР!$A$1:$AC$76</definedName>
    <definedName name="_xlnm.Print_Area" localSheetId="2">Лист1!$A$1:$AG$86</definedName>
    <definedName name="_xlnm.Print_Area" localSheetId="1">'Оқу-жүрісінің жоспары'!$A$1:$S$89</definedName>
  </definedNames>
  <calcPr calcId="124519"/>
</workbook>
</file>

<file path=xl/calcChain.xml><?xml version="1.0" encoding="utf-8"?>
<calcChain xmlns="http://schemas.openxmlformats.org/spreadsheetml/2006/main">
  <c r="K36" i="6"/>
  <c r="J36"/>
  <c r="I36"/>
  <c r="G36"/>
  <c r="G59"/>
  <c r="H82"/>
  <c r="H83"/>
  <c r="H84" s="1"/>
  <c r="P84" l="1"/>
  <c r="N84"/>
  <c r="L84"/>
  <c r="H59"/>
  <c r="H81"/>
  <c r="Q59"/>
  <c r="P59"/>
  <c r="AF52" i="9"/>
  <c r="P81" i="6"/>
  <c r="N81"/>
  <c r="L81"/>
  <c r="N36"/>
  <c r="O36"/>
  <c r="O24"/>
  <c r="N24"/>
  <c r="H24"/>
  <c r="H36"/>
  <c r="M10" l="1"/>
  <c r="L10"/>
  <c r="H10"/>
  <c r="I10"/>
  <c r="J10"/>
  <c r="F30" i="9"/>
  <c r="E30"/>
  <c r="D74"/>
  <c r="G30"/>
  <c r="G72" s="1"/>
  <c r="G50"/>
  <c r="F50"/>
  <c r="E50"/>
  <c r="D50"/>
  <c r="AF63"/>
  <c r="AF62"/>
  <c r="AF61"/>
  <c r="AF58"/>
  <c r="AF57"/>
  <c r="AF54"/>
  <c r="AF53"/>
  <c r="AF68"/>
  <c r="AF66"/>
  <c r="AF51" l="1"/>
  <c r="AF72" s="1"/>
  <c r="D30"/>
  <c r="X48"/>
  <c r="X47"/>
  <c r="X43"/>
  <c r="X42"/>
  <c r="X39"/>
  <c r="X38"/>
  <c r="X37"/>
  <c r="X35"/>
  <c r="X34"/>
  <c r="X33"/>
  <c r="X32"/>
  <c r="X30" s="1"/>
  <c r="X28"/>
  <c r="X27"/>
  <c r="X26"/>
  <c r="X25"/>
  <c r="X24"/>
  <c r="X22"/>
  <c r="O20"/>
  <c r="O19"/>
  <c r="O18"/>
  <c r="O17"/>
  <c r="O16"/>
  <c r="O15"/>
  <c r="O14"/>
  <c r="O13"/>
  <c r="O12"/>
  <c r="O11"/>
  <c r="O10"/>
  <c r="O9"/>
  <c r="O8"/>
  <c r="AF7"/>
  <c r="X7"/>
  <c r="F7"/>
  <c r="E7"/>
  <c r="D7"/>
  <c r="O7" l="1"/>
  <c r="O72" s="1"/>
  <c r="O75" s="1"/>
  <c r="AF75"/>
  <c r="D73"/>
  <c r="F21"/>
  <c r="F72" s="1"/>
  <c r="E21"/>
  <c r="E72" s="1"/>
  <c r="D21"/>
  <c r="X21" s="1"/>
  <c r="X72" s="1"/>
  <c r="X75" s="1"/>
  <c r="G10" i="6"/>
  <c r="D72" i="9" l="1"/>
  <c r="D75" s="1"/>
  <c r="U62" i="7"/>
  <c r="D72"/>
  <c r="P69"/>
  <c r="M72"/>
  <c r="J72"/>
  <c r="G72"/>
  <c r="B72"/>
  <c r="K62"/>
  <c r="F62"/>
  <c r="C62"/>
  <c r="P71" l="1"/>
  <c r="P70"/>
  <c r="B62"/>
  <c r="J24" i="6"/>
  <c r="I24"/>
  <c r="P72" i="7" l="1"/>
</calcChain>
</file>

<file path=xl/sharedStrings.xml><?xml version="1.0" encoding="utf-8"?>
<sst xmlns="http://schemas.openxmlformats.org/spreadsheetml/2006/main" count="645" uniqueCount="271">
  <si>
    <t>күндізгі</t>
  </si>
  <si>
    <t xml:space="preserve"> - </t>
  </si>
  <si>
    <t>Қорытынды аттестаттау</t>
  </si>
  <si>
    <t>Аралық аттестаттау</t>
  </si>
  <si>
    <t>индекс</t>
  </si>
  <si>
    <t>сағаттар саны</t>
  </si>
  <si>
    <t>І бағам</t>
  </si>
  <si>
    <t>ІІ бағам</t>
  </si>
  <si>
    <t>ІІІ бағам</t>
  </si>
  <si>
    <t>Бақылау нысаны</t>
  </si>
  <si>
    <t xml:space="preserve">барлығы </t>
  </si>
  <si>
    <t>оның ішінде</t>
  </si>
  <si>
    <t>жарты жылдық</t>
  </si>
  <si>
    <t>барлығы</t>
  </si>
  <si>
    <t>теория</t>
  </si>
  <si>
    <t>лпс</t>
  </si>
  <si>
    <t>өндірістік оқу</t>
  </si>
  <si>
    <t xml:space="preserve">І </t>
  </si>
  <si>
    <t>ІІ</t>
  </si>
  <si>
    <t>І</t>
  </si>
  <si>
    <t>апталар</t>
  </si>
  <si>
    <t>ЖБП.00</t>
  </si>
  <si>
    <t>Жалпы білім беру пәндері</t>
  </si>
  <si>
    <t>ЖБП.01</t>
  </si>
  <si>
    <t>Қазақ тілі</t>
  </si>
  <si>
    <t>Е-1К</t>
  </si>
  <si>
    <t>ЖБП.02</t>
  </si>
  <si>
    <t>Қазақ әдебиеті</t>
  </si>
  <si>
    <t>ЖБП.03</t>
  </si>
  <si>
    <t>Орыс тілі және орыс әдебиеті</t>
  </si>
  <si>
    <t>ЖБП.04</t>
  </si>
  <si>
    <t>Шетел тілі</t>
  </si>
  <si>
    <t>С-1к</t>
  </si>
  <si>
    <t>ЖБП.05</t>
  </si>
  <si>
    <t>Қазақстан тарихы</t>
  </si>
  <si>
    <t>Е-1к</t>
  </si>
  <si>
    <t>ЖБП.06</t>
  </si>
  <si>
    <t>Дүниежүзі тарихы</t>
  </si>
  <si>
    <t>ЖБП.07</t>
  </si>
  <si>
    <t>Математика</t>
  </si>
  <si>
    <t>ЖБП.08</t>
  </si>
  <si>
    <t>Информатика</t>
  </si>
  <si>
    <t>ЖБП.10</t>
  </si>
  <si>
    <t>Физика</t>
  </si>
  <si>
    <t>ЖБП.11</t>
  </si>
  <si>
    <t>ЖБП.12</t>
  </si>
  <si>
    <t>География</t>
  </si>
  <si>
    <t>ЖБП.13</t>
  </si>
  <si>
    <t>Алғашқы әскери дайындық</t>
  </si>
  <si>
    <t>С-2к</t>
  </si>
  <si>
    <t>БМ</t>
  </si>
  <si>
    <t>Базалық модульдер</t>
  </si>
  <si>
    <t>БМ 01</t>
  </si>
  <si>
    <t>Дене қасиеттерін дамыту және жетілдіру</t>
  </si>
  <si>
    <t>Кәсіби дене тәрбиесі</t>
  </si>
  <si>
    <t>БМ 02</t>
  </si>
  <si>
    <t>Компьютерлік технология негіздері</t>
  </si>
  <si>
    <t>Ақпараттық-коммуникациялық технология негіздері</t>
  </si>
  <si>
    <t>БМ 03</t>
  </si>
  <si>
    <t>Экономиканың базалық білімін және кәсіпкерлік негіздерін қолдану</t>
  </si>
  <si>
    <t>Нарықтық экономика негіздері</t>
  </si>
  <si>
    <t>Кәсіпкерлік негіздері</t>
  </si>
  <si>
    <t>Іскерлік қарым-қатынас этикасы</t>
  </si>
  <si>
    <t>КМ</t>
  </si>
  <si>
    <t>Кәсіптік модульдер</t>
  </si>
  <si>
    <t>КМ 01</t>
  </si>
  <si>
    <t>Жұмыс алаңын машиналар мен механизмдерді пайдалануға және жөндеуге дайындау</t>
  </si>
  <si>
    <t>Еңбекті қорғау</t>
  </si>
  <si>
    <t>Механикалық жұмыстар технологиясы</t>
  </si>
  <si>
    <t>КМ 02</t>
  </si>
  <si>
    <t>Ауыл шаруашылығы машиналары</t>
  </si>
  <si>
    <t>КМ 4.</t>
  </si>
  <si>
    <t>Трактор құрылысы</t>
  </si>
  <si>
    <t>Өндірістік оқыту</t>
  </si>
  <si>
    <t>Электротехника негіздері</t>
  </si>
  <si>
    <t>АА.00</t>
  </si>
  <si>
    <t>ҚА.00</t>
  </si>
  <si>
    <t>Қортынды аттастаттау</t>
  </si>
  <si>
    <t>МІНДЕТТІ ОҚЫТУ ҚОРТЫНДЫСЫ:</t>
  </si>
  <si>
    <t>К</t>
  </si>
  <si>
    <t>Кеңес беру</t>
  </si>
  <si>
    <t>Ф</t>
  </si>
  <si>
    <t>Факультативтік сабақтар</t>
  </si>
  <si>
    <t>Барлығы:</t>
  </si>
  <si>
    <t>ОҚУ ЖОСПАРЫ</t>
  </si>
  <si>
    <t xml:space="preserve">Білім беру деңгейінің коды және атауы:  </t>
  </si>
  <si>
    <t>07 Инженерлік, өңдеу және құрылыс салалары</t>
  </si>
  <si>
    <t>071Инженерия және инженерлік іс</t>
  </si>
  <si>
    <t xml:space="preserve">Мамандығы:               </t>
  </si>
  <si>
    <t xml:space="preserve">Біліктілік:                </t>
  </si>
  <si>
    <t xml:space="preserve">Оқыту нысаны: </t>
  </si>
  <si>
    <t xml:space="preserve">Оқытудың қалыптық мерзімі: </t>
  </si>
  <si>
    <t>2 жыл 10 ай;  негізгі орта білім негізінде</t>
  </si>
  <si>
    <t>ОҚУ  ЖҮРІСІНІҢ  КЕСТЕЛЕРІ</t>
  </si>
  <si>
    <t>курс</t>
  </si>
  <si>
    <t>ІХ</t>
  </si>
  <si>
    <t>Х</t>
  </si>
  <si>
    <t>ХІ</t>
  </si>
  <si>
    <t>ХІІ</t>
  </si>
  <si>
    <t>Т</t>
  </si>
  <si>
    <t>П</t>
  </si>
  <si>
    <t>Ө</t>
  </si>
  <si>
    <t>О</t>
  </si>
  <si>
    <t>ІІІ</t>
  </si>
  <si>
    <t>IV</t>
  </si>
  <si>
    <t>V</t>
  </si>
  <si>
    <t>VІ</t>
  </si>
  <si>
    <t>VІІ</t>
  </si>
  <si>
    <t>VІІІ</t>
  </si>
  <si>
    <t>А</t>
  </si>
  <si>
    <t>Қ</t>
  </si>
  <si>
    <t>ШАРТТЫ  БЕЛГІЛЕР</t>
  </si>
  <si>
    <t>Т-теориялық оқу;    А-аралық аттестаттау; Қ-қорытынды аттестаттау;  О-өндірістік оқу;      Ө-кәсіби тәжірибе;     К-каникуль.</t>
  </si>
  <si>
    <t>П –  танысу тәжірибесі, өнд.- технологиялық, диплом алды тәжірибе</t>
  </si>
  <si>
    <t>УАҚЫТ  БЮДЖЕТІ БОЙЫНША ЖИЫНТЫҚ ДЕРЕКТЕР</t>
  </si>
  <si>
    <t xml:space="preserve">Курс </t>
  </si>
  <si>
    <t>Теориялық оқыту</t>
  </si>
  <si>
    <t>Өндірістік оқыту және кәсіптік практика</t>
  </si>
  <si>
    <t>Оқу жылындағы барлық апта</t>
  </si>
  <si>
    <t>апта</t>
  </si>
  <si>
    <t>сағат</t>
  </si>
  <si>
    <t>кредиттер</t>
  </si>
  <si>
    <t>-</t>
  </si>
  <si>
    <t>сағат саны</t>
  </si>
  <si>
    <t>емтихан</t>
  </si>
  <si>
    <t>кеңес беру</t>
  </si>
  <si>
    <t>факультативтік сабақ</t>
  </si>
  <si>
    <t xml:space="preserve">Барлығы </t>
  </si>
  <si>
    <t>өндірістік оқыту, кәсіби практика</t>
  </si>
  <si>
    <t>Индекс</t>
  </si>
  <si>
    <t>Модульдердің/Пәндердің атауы</t>
  </si>
  <si>
    <t>Бақылау нысандары</t>
  </si>
  <si>
    <t>Оқу уақытының көлемі</t>
  </si>
  <si>
    <t>Семестрлер мен курстар бойынша бөлу</t>
  </si>
  <si>
    <t xml:space="preserve">Емихан </t>
  </si>
  <si>
    <t xml:space="preserve">Сынақ </t>
  </si>
  <si>
    <t>Барлығы</t>
  </si>
  <si>
    <t>Теориялық</t>
  </si>
  <si>
    <t>Зертханалық-практикалық</t>
  </si>
  <si>
    <t xml:space="preserve">Семестрлер </t>
  </si>
  <si>
    <t>ЖБП</t>
  </si>
  <si>
    <t>ЖБП01</t>
  </si>
  <si>
    <t>ЖБП02</t>
  </si>
  <si>
    <t>ЖБП03</t>
  </si>
  <si>
    <t>Орыс тіліжәне әдебиеті</t>
  </si>
  <si>
    <t>ЖБП04</t>
  </si>
  <si>
    <t>Шетел   тілі</t>
  </si>
  <si>
    <t>ЖБП05</t>
  </si>
  <si>
    <t>ЖБП06</t>
  </si>
  <si>
    <t>Дүние жүзі тарихы</t>
  </si>
  <si>
    <t>ЖБП07</t>
  </si>
  <si>
    <t>ЖБП08</t>
  </si>
  <si>
    <t>ЖБП09</t>
  </si>
  <si>
    <t>ЖБП10</t>
  </si>
  <si>
    <t>ЖБП11</t>
  </si>
  <si>
    <t>ЖБП12</t>
  </si>
  <si>
    <t>ЖБП13</t>
  </si>
  <si>
    <t>БМ 1.</t>
  </si>
  <si>
    <t>БМ 2.</t>
  </si>
  <si>
    <t>Ақпараттық-коммуникациялық және цифрлық технологияларды қолдану</t>
  </si>
  <si>
    <t>БМ 3.</t>
  </si>
  <si>
    <t>Бақылау жұмысы</t>
  </si>
  <si>
    <t>Өндірістік оқыту/ кәсіптік практика</t>
  </si>
  <si>
    <t>48</t>
  </si>
  <si>
    <t xml:space="preserve">ОН 1.1. </t>
  </si>
  <si>
    <t>Денсаулықты нығайту және салауатты өмір салты қағидаттарын сақтау.</t>
  </si>
  <si>
    <t>ОН 1.2.</t>
  </si>
  <si>
    <t xml:space="preserve"> Дене қасиеттері мен психофизиологиялық қабілеттерді жетілдіру.</t>
  </si>
  <si>
    <t>ОН 2.1.</t>
  </si>
  <si>
    <t xml:space="preserve"> Ақпараттық-коммуникациялық технологиялар негіздерін меңгеру.</t>
  </si>
  <si>
    <t>ОН 2.2.</t>
  </si>
  <si>
    <t xml:space="preserve"> Ақпараттық-анықтамалық және интерактивті веб-порталдардың қызметтерін пайдалану.</t>
  </si>
  <si>
    <t>ОН 3.1.</t>
  </si>
  <si>
    <t xml:space="preserve"> Экономикалық теория саласындағы негізгі мәселелерді меңгеру</t>
  </si>
  <si>
    <t>ОН 3.2.</t>
  </si>
  <si>
    <t xml:space="preserve"> Кәсіпорында болып жатқан экономикалық процестерді талдау және бағалау</t>
  </si>
  <si>
    <t xml:space="preserve"> ОН 3.3. </t>
  </si>
  <si>
    <t>Қазақстан Республикасында кәсіпкерлік қызметті ұйымдастыру мен жүргізудің ғылыми және заңнамалық негіздерін меңгеру.</t>
  </si>
  <si>
    <t>ОН 3.4.</t>
  </si>
  <si>
    <t xml:space="preserve"> Іскерлік қарым-қатынас этикасын сақтау.</t>
  </si>
  <si>
    <t>ОН 1.3.</t>
  </si>
  <si>
    <t>ОН 1.4.</t>
  </si>
  <si>
    <t xml:space="preserve">ОН 2.1. </t>
  </si>
  <si>
    <t xml:space="preserve">ОН 2.3. </t>
  </si>
  <si>
    <t xml:space="preserve">ОН 3.1.  </t>
  </si>
  <si>
    <t xml:space="preserve">ОН 3.2. </t>
  </si>
  <si>
    <t>ОН 3.3.</t>
  </si>
  <si>
    <t xml:space="preserve">ОН 3.4. </t>
  </si>
  <si>
    <t>ОН 4.1.</t>
  </si>
  <si>
    <t xml:space="preserve">ОН 4.2. </t>
  </si>
  <si>
    <t xml:space="preserve">ОН 4.3. </t>
  </si>
  <si>
    <t>Биология</t>
  </si>
  <si>
    <t>Дене шынықтыру</t>
  </si>
  <si>
    <t>0716Автокөлік құралдары, теңіз және әуе кемелері</t>
  </si>
  <si>
    <t>07161600 -Ауыл шаруашылығын механикаландыру</t>
  </si>
  <si>
    <t>3W07161602 -Ауылшаруашылығы  техникасын жөндеу шебері</t>
  </si>
  <si>
    <t>Пайдалану, өнеркәсіптік қауіпсіздік және еңбекті қорғау жөніндегі нұсқаулықтың талаптарына сәйкес жұмыс алаңдарын тексеру.</t>
  </si>
  <si>
    <t>Машиналар мен механизмдерді дұрыс пайдалану және жөндеуді бақылау.</t>
  </si>
  <si>
    <t>Машиналар мен механизмдерді жөндеу реттілігінің ережелерін, нормативтерін меңгеру.</t>
  </si>
  <si>
    <t>Негізгі және қосалқы жабдықты баптау.</t>
  </si>
  <si>
    <t>Қолданбалы бағдарламалар пакетін қолдана отырып, мамандық бойынша сұлбалар әзірлеу.</t>
  </si>
  <si>
    <t xml:space="preserve">Ауыл шаруашылық жұмыстарын ұйымдастыру. </t>
  </si>
  <si>
    <t>Ауыл шаруашылығы машиналары мен көлік құралдарын пайдалану және консервациялау бойынша бақылау жүргізу.</t>
  </si>
  <si>
    <t>Ауыл шаруашылығы машиналары мен жабдықтарына техникалық қызмет көрсетуді орындау.</t>
  </si>
  <si>
    <t xml:space="preserve">Ауылшаруашылық машиналары мен жабдықтарының жүйелері мен механизмдерінің негізгі ақауларын анықтау. </t>
  </si>
  <si>
    <t>Ауылшаруашылық машиналары мен жабдықтарының параметрлерін реттеуді жүзеге асыру.</t>
  </si>
  <si>
    <t>ОН 4.4.</t>
  </si>
  <si>
    <t>Ауылшаруашылығы машиналарының техникалық жағдайын тексеру.</t>
  </si>
  <si>
    <t>Ақаулықтарды анықтау және деффект жұмыстарын жүргізу.</t>
  </si>
  <si>
    <t>Ауыл шаруашылығы машиналары мен жабдықтарын жөндеуді орындау және жүргізу.</t>
  </si>
  <si>
    <t>Конструкторлық құжаттаманың бірыңғай жүйесін пайдалану.</t>
  </si>
  <si>
    <t>Сызба жұмыстарын орындау.</t>
  </si>
  <si>
    <t>ОҚУ  ЖҮРІСІНІҢ  ЖОСПАРЫ 07161600 -Ауыл шаруашылығын механикаландыру №88 топ-2 жыл 10 ай-2023-2026</t>
  </si>
  <si>
    <t>2023-2026 оқу жылы</t>
  </si>
  <si>
    <r>
      <t xml:space="preserve">Мереке күндері, </t>
    </r>
    <r>
      <rPr>
        <sz val="12"/>
        <rFont val="Times New Roman"/>
        <family val="1"/>
        <charset val="204"/>
      </rPr>
      <t xml:space="preserve"> апта</t>
    </r>
  </si>
  <si>
    <r>
      <t xml:space="preserve">Демалыстар, </t>
    </r>
    <r>
      <rPr>
        <sz val="12"/>
        <rFont val="Times New Roman"/>
        <family val="1"/>
        <charset val="204"/>
      </rPr>
      <t xml:space="preserve"> апта</t>
    </r>
    <r>
      <rPr>
        <b/>
        <sz val="12"/>
        <rFont val="Times New Roman"/>
        <family val="1"/>
        <charset val="204"/>
      </rPr>
      <t xml:space="preserve">  </t>
    </r>
  </si>
  <si>
    <t>Оқу жоспары 2023 жылы  мамырдың  «04 »күні өткен колледждің  индустриалдық кеңесінде қаралып, мақұлданды.</t>
  </si>
  <si>
    <t>циклдер және пәндердің атаулары</t>
  </si>
  <si>
    <t>ЖБП.09</t>
  </si>
  <si>
    <t>Дене тәрбиесі</t>
  </si>
  <si>
    <t>Е-2к</t>
  </si>
  <si>
    <r>
      <rPr>
        <sz val="8"/>
        <color indexed="8"/>
        <rFont val="Times New Roman"/>
        <family val="1"/>
        <charset val="204"/>
      </rPr>
      <t xml:space="preserve">Ақпараттық-коммуникациялық және цифрлық технологияларды </t>
    </r>
    <r>
      <rPr>
        <sz val="9"/>
        <color indexed="8"/>
        <rFont val="Times New Roman"/>
        <family val="1"/>
        <charset val="204"/>
      </rPr>
      <t>қолдану</t>
    </r>
  </si>
  <si>
    <t>Өндірістік оқу</t>
  </si>
  <si>
    <t>Техникалық және конструкторлық құжаттаманы оқи отырып, схемалар мен сызбаларды орындау</t>
  </si>
  <si>
    <t xml:space="preserve">Сызу </t>
  </si>
  <si>
    <t>КМ 03</t>
  </si>
  <si>
    <t>Тракторларды, ауыл шаруашылығы машиналары мен жабдықтарын пайдалану, консервациялау және маусымдық сақтау жөніндегі жұмыстарды орындау</t>
  </si>
  <si>
    <t>Ауыл шаруашылығы машиналарын жөндеу кезінде деффектілік және жөндеу жұмыстарын орындау</t>
  </si>
  <si>
    <t>«3W07161603 –Ауылшаруашылығы өндірісінің тракторист-машинисі» біліктілігі</t>
  </si>
  <si>
    <t>КМ 04</t>
  </si>
  <si>
    <t>Тракторлардың, автомобильдердің және ауылшаруашылығы машиналарының негізгі бөліктері</t>
  </si>
  <si>
    <t>Тракторлардың, автомобильдердің және а/ш машиналарының механизмдер жүйелерінің ақаулары және жөндеу жұмыстары</t>
  </si>
  <si>
    <t>Автотракторлардың шассиі мен электр жабдықтары</t>
  </si>
  <si>
    <t>Ауыл шаруашылығы жұмыстарын орындау</t>
  </si>
  <si>
    <t>Тракторларды, комбайндарды және ауылшаруашылығы техникасын пайдалану және сақтау кезінде техникалық қызмет көрсету</t>
  </si>
  <si>
    <t>1-3к</t>
  </si>
  <si>
    <t>3к</t>
  </si>
  <si>
    <t>Директордың оқу жұмыстары жөніндегі орынбасары:                                           А.Абдигалиева</t>
  </si>
  <si>
    <t>ЖҰМЫС ОҚУ ЖОСПАРЫ 2023-2026 оқу жылы    07161600-Ауыл шаруашылығын механикаландыру   2 жыл 10 ай. № 88 топ</t>
  </si>
  <si>
    <t xml:space="preserve">ОН 1.3. </t>
  </si>
  <si>
    <t>Тракторлар мен автомобильдердің негізгі бөліктерін анықтау.</t>
  </si>
  <si>
    <t>Ауыл шаруашылығы машиналарының  жіктелуін білу.</t>
  </si>
  <si>
    <t>Тракторлар мен автомобильдердің жүйелерімен және механизмдерімен жұмыс істеу.</t>
  </si>
  <si>
    <t>Танысу тәжірибесі</t>
  </si>
  <si>
    <t>Жол қозғалысы ережелерін сақтау.</t>
  </si>
  <si>
    <t>ЖЖЕ</t>
  </si>
  <si>
    <t>Тракторлар мен автомобильдердің, ауылшаруашылық машиналарының механизм жүйелерінің ақауларын анықтау.</t>
  </si>
  <si>
    <t>Тракторлардың іштен жану қозғалтқышын жөндеуді орындау.</t>
  </si>
  <si>
    <t>Тракторлар мен автомобильдердің жүріс бөлігіне жөндеу жүргізу.</t>
  </si>
  <si>
    <t xml:space="preserve">ОН 2.4. </t>
  </si>
  <si>
    <t xml:space="preserve">Тракторлар мен ауыл шаруашылығы машиналарының трансмиссиясына жөндеу жүргізу.  </t>
  </si>
  <si>
    <t>Топырақты механикалық және химиялық өңдеуді орындау.</t>
  </si>
  <si>
    <t>Ауыл шаруашылығы дақылдарын егу мен отырғызуды жүргізу.</t>
  </si>
  <si>
    <t>Агротехника талаптары мен ережелерін сақтай отырып, дәнді, дәнді-бұршақты және майлы дақылдарды жинауды жүзеге асыру.</t>
  </si>
  <si>
    <t>Агротехниканың талаптары мен ережелерін сақтай отырып, техниканы және жемді дайындау.</t>
  </si>
  <si>
    <t>ОН 5.1.</t>
  </si>
  <si>
    <t>Тракторларға, комбайндарға және ауыл шаруашылығы машиналарына техникалық қызмет көрсетудің барлық түрлерін орындау.</t>
  </si>
  <si>
    <t xml:space="preserve">ОН 5.2. </t>
  </si>
  <si>
    <t>Тракторды,  комбайндарды және ауыл шаруашылығы машиналарын сақтауға қоюды жүзеге асыру.</t>
  </si>
  <si>
    <t>3W07161602-Ауыл шаруашылығы техникасын жөндеу шебері біліктілігі</t>
  </si>
  <si>
    <t>Агрономия негіздері</t>
  </si>
  <si>
    <t>Кәсіби практика</t>
  </si>
  <si>
    <t>Технологиялық практика</t>
  </si>
  <si>
    <t>Техникалық қызмет көрсету</t>
  </si>
  <si>
    <t>Слесарьлық жұмыстар</t>
  </si>
  <si>
    <t>АШМ техникасын сақтау</t>
  </si>
  <si>
    <t>C-1К</t>
  </si>
  <si>
    <t>Оқу жоспары Қазақстан Республикасы Оқу-ағарту министрінің 2022 жылғы 3 тамыздағы № 348  және базалық мекемелер келісім шарттары негізінде жасақталды.</t>
  </si>
  <si>
    <t>С-2</t>
  </si>
  <si>
    <t>С-4</t>
  </si>
  <si>
    <t>С-6</t>
  </si>
</sst>
</file>

<file path=xl/styles.xml><?xml version="1.0" encoding="utf-8"?>
<styleSheet xmlns="http://schemas.openxmlformats.org/spreadsheetml/2006/main">
  <fonts count="5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8">
    <xf numFmtId="0" fontId="0" fillId="0" borderId="0" xfId="0"/>
    <xf numFmtId="0" fontId="6" fillId="0" borderId="3" xfId="0" applyFont="1" applyBorder="1"/>
    <xf numFmtId="0" fontId="12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0" fillId="0" borderId="3" xfId="0" applyBorder="1"/>
    <xf numFmtId="0" fontId="17" fillId="0" borderId="0" xfId="0" applyFont="1"/>
    <xf numFmtId="0" fontId="18" fillId="0" borderId="0" xfId="0" applyFont="1"/>
    <xf numFmtId="0" fontId="1" fillId="0" borderId="0" xfId="0" applyFont="1"/>
    <xf numFmtId="0" fontId="1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7" fillId="0" borderId="27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3" fillId="0" borderId="0" xfId="0" applyFont="1"/>
    <xf numFmtId="0" fontId="6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15" fillId="0" borderId="0" xfId="0" applyFont="1"/>
    <xf numFmtId="0" fontId="2" fillId="0" borderId="0" xfId="0" applyFont="1"/>
    <xf numFmtId="0" fontId="17" fillId="0" borderId="25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 wrapText="1"/>
    </xf>
    <xf numFmtId="0" fontId="0" fillId="0" borderId="0" xfId="0" applyBorder="1"/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0" fillId="0" borderId="6" xfId="0" applyBorder="1"/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23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7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0" fillId="0" borderId="6" xfId="0" applyBorder="1"/>
    <xf numFmtId="0" fontId="2" fillId="0" borderId="0" xfId="0" applyFont="1" applyAlignment="1">
      <alignment vertical="top"/>
    </xf>
    <xf numFmtId="0" fontId="27" fillId="0" borderId="13" xfId="0" applyFont="1" applyBorder="1" applyAlignment="1">
      <alignment vertical="top" wrapText="1"/>
    </xf>
    <xf numFmtId="0" fontId="27" fillId="0" borderId="14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0" fontId="26" fillId="0" borderId="14" xfId="0" applyFont="1" applyBorder="1" applyAlignment="1">
      <alignment vertical="top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/>
    <xf numFmtId="0" fontId="12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0" fillId="0" borderId="6" xfId="0" applyBorder="1"/>
    <xf numFmtId="0" fontId="6" fillId="0" borderId="39" xfId="0" applyFont="1" applyBorder="1" applyAlignment="1">
      <alignment vertical="top" wrapText="1"/>
    </xf>
    <xf numFmtId="0" fontId="35" fillId="0" borderId="0" xfId="0" applyFont="1"/>
    <xf numFmtId="0" fontId="2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7" fillId="0" borderId="0" xfId="0" applyFont="1"/>
    <xf numFmtId="0" fontId="38" fillId="0" borderId="34" xfId="0" applyFont="1" applyBorder="1" applyAlignment="1">
      <alignment vertical="top" wrapText="1"/>
    </xf>
    <xf numFmtId="0" fontId="39" fillId="0" borderId="33" xfId="0" applyFont="1" applyBorder="1" applyAlignment="1">
      <alignment vertical="top" wrapText="1"/>
    </xf>
    <xf numFmtId="0" fontId="39" fillId="0" borderId="34" xfId="0" applyFont="1" applyBorder="1" applyAlignment="1">
      <alignment vertical="top" wrapText="1"/>
    </xf>
    <xf numFmtId="0" fontId="24" fillId="0" borderId="0" xfId="0" applyFont="1"/>
    <xf numFmtId="0" fontId="38" fillId="0" borderId="39" xfId="0" applyFont="1" applyBorder="1" applyAlignment="1">
      <alignment horizontal="center" wrapText="1"/>
    </xf>
    <xf numFmtId="0" fontId="36" fillId="0" borderId="39" xfId="0" applyFont="1" applyBorder="1" applyAlignment="1">
      <alignment horizontal="center" wrapText="1"/>
    </xf>
    <xf numFmtId="0" fontId="36" fillId="0" borderId="26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Border="1"/>
    <xf numFmtId="0" fontId="6" fillId="0" borderId="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7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0" fillId="2" borderId="0" xfId="0" applyFill="1"/>
    <xf numFmtId="0" fontId="13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6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12" fillId="0" borderId="24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14" fillId="0" borderId="25" xfId="0" applyFont="1" applyBorder="1" applyAlignment="1">
      <alignment horizontal="center" vertical="top" wrapText="1"/>
    </xf>
    <xf numFmtId="0" fontId="7" fillId="0" borderId="1" xfId="0" applyFont="1" applyBorder="1"/>
    <xf numFmtId="0" fontId="7" fillId="0" borderId="2" xfId="0" applyFont="1" applyBorder="1"/>
    <xf numFmtId="0" fontId="15" fillId="0" borderId="0" xfId="0" applyFont="1" applyBorder="1"/>
    <xf numFmtId="0" fontId="4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37" fillId="2" borderId="3" xfId="0" applyFont="1" applyFill="1" applyBorder="1"/>
    <xf numFmtId="0" fontId="6" fillId="0" borderId="10" xfId="0" applyFont="1" applyBorder="1" applyAlignment="1">
      <alignment horizontal="center" vertical="top" wrapText="1"/>
    </xf>
    <xf numFmtId="0" fontId="12" fillId="0" borderId="3" xfId="0" applyFont="1" applyBorder="1" applyAlignment="1">
      <alignment vertical="top" wrapText="1"/>
    </xf>
    <xf numFmtId="0" fontId="13" fillId="2" borderId="12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top" wrapText="1"/>
    </xf>
    <xf numFmtId="0" fontId="14" fillId="0" borderId="2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26" fillId="0" borderId="16" xfId="0" applyFont="1" applyBorder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top" wrapText="1"/>
    </xf>
    <xf numFmtId="0" fontId="6" fillId="0" borderId="15" xfId="0" applyFont="1" applyBorder="1" applyAlignment="1">
      <alignment vertical="top" wrapText="1"/>
    </xf>
    <xf numFmtId="0" fontId="12" fillId="0" borderId="0" xfId="0" applyFont="1" applyBorder="1" applyAlignment="1">
      <alignment horizontal="center" vertical="top" wrapText="1"/>
    </xf>
    <xf numFmtId="0" fontId="6" fillId="0" borderId="36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7" fillId="0" borderId="10" xfId="0" applyFont="1" applyBorder="1" applyAlignment="1">
      <alignment vertical="top"/>
    </xf>
    <xf numFmtId="0" fontId="12" fillId="0" borderId="30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6" fillId="0" borderId="3" xfId="0" applyFont="1" applyBorder="1" applyAlignment="1">
      <alignment vertical="top" wrapText="1"/>
    </xf>
    <xf numFmtId="0" fontId="29" fillId="0" borderId="10" xfId="0" applyFont="1" applyBorder="1" applyAlignment="1">
      <alignment horizontal="left" vertical="top" wrapText="1"/>
    </xf>
    <xf numFmtId="0" fontId="26" fillId="0" borderId="22" xfId="0" applyFont="1" applyBorder="1" applyAlignment="1">
      <alignment vertical="top" wrapText="1"/>
    </xf>
    <xf numFmtId="0" fontId="6" fillId="0" borderId="45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0" fontId="27" fillId="0" borderId="15" xfId="0" applyFont="1" applyBorder="1" applyAlignment="1">
      <alignment horizontal="left" vertical="top" wrapText="1"/>
    </xf>
    <xf numFmtId="0" fontId="27" fillId="0" borderId="3" xfId="0" applyFont="1" applyBorder="1" applyAlignment="1">
      <alignment vertical="top" wrapText="1"/>
    </xf>
    <xf numFmtId="0" fontId="7" fillId="2" borderId="3" xfId="0" applyFont="1" applyFill="1" applyBorder="1" applyAlignment="1">
      <alignment vertical="center" wrapText="1"/>
    </xf>
    <xf numFmtId="0" fontId="43" fillId="2" borderId="3" xfId="0" applyFont="1" applyFill="1" applyBorder="1" applyAlignment="1">
      <alignment vertical="center" wrapText="1"/>
    </xf>
    <xf numFmtId="0" fontId="27" fillId="0" borderId="10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center"/>
    </xf>
    <xf numFmtId="0" fontId="7" fillId="2" borderId="3" xfId="0" applyFont="1" applyFill="1" applyBorder="1" applyAlignment="1">
      <alignment wrapText="1"/>
    </xf>
    <xf numFmtId="0" fontId="43" fillId="2" borderId="3" xfId="0" applyFont="1" applyFill="1" applyBorder="1" applyAlignment="1">
      <alignment wrapText="1"/>
    </xf>
    <xf numFmtId="0" fontId="27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top" wrapText="1"/>
    </xf>
    <xf numFmtId="0" fontId="32" fillId="0" borderId="12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wrapText="1"/>
    </xf>
    <xf numFmtId="0" fontId="12" fillId="0" borderId="3" xfId="0" applyFont="1" applyBorder="1" applyAlignment="1">
      <alignment vertical="center" wrapText="1"/>
    </xf>
    <xf numFmtId="0" fontId="31" fillId="0" borderId="3" xfId="0" applyFont="1" applyBorder="1" applyAlignment="1">
      <alignment vertical="center" wrapText="1"/>
    </xf>
    <xf numFmtId="0" fontId="32" fillId="0" borderId="3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vertical="top"/>
    </xf>
    <xf numFmtId="0" fontId="7" fillId="0" borderId="19" xfId="0" applyFont="1" applyBorder="1"/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45" fillId="2" borderId="0" xfId="0" applyFont="1" applyFill="1"/>
    <xf numFmtId="0" fontId="18" fillId="0" borderId="20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46" fillId="0" borderId="0" xfId="0" applyFont="1"/>
    <xf numFmtId="0" fontId="4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top" wrapText="1"/>
    </xf>
    <xf numFmtId="0" fontId="6" fillId="0" borderId="40" xfId="0" applyFont="1" applyBorder="1" applyAlignment="1">
      <alignment horizontal="center" vertical="top" wrapText="1"/>
    </xf>
    <xf numFmtId="0" fontId="6" fillId="0" borderId="13" xfId="0" applyFont="1" applyBorder="1" applyAlignment="1">
      <alignment vertical="top" wrapText="1"/>
    </xf>
    <xf numFmtId="0" fontId="6" fillId="0" borderId="47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left" vertical="top" wrapText="1"/>
    </xf>
    <xf numFmtId="0" fontId="26" fillId="0" borderId="48" xfId="0" applyFont="1" applyBorder="1" applyAlignment="1">
      <alignment vertical="top" wrapText="1"/>
    </xf>
    <xf numFmtId="0" fontId="7" fillId="0" borderId="10" xfId="0" applyFont="1" applyBorder="1" applyAlignment="1">
      <alignment horizontal="left" wrapText="1"/>
    </xf>
    <xf numFmtId="0" fontId="27" fillId="0" borderId="10" xfId="0" applyFont="1" applyBorder="1" applyAlignment="1">
      <alignment horizontal="center" vertical="top" wrapText="1"/>
    </xf>
    <xf numFmtId="0" fontId="36" fillId="0" borderId="3" xfId="0" applyFont="1" applyBorder="1" applyAlignment="1">
      <alignment horizontal="left"/>
    </xf>
    <xf numFmtId="0" fontId="13" fillId="0" borderId="1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 wrapText="1"/>
    </xf>
    <xf numFmtId="0" fontId="13" fillId="0" borderId="40" xfId="0" applyFont="1" applyBorder="1" applyAlignment="1">
      <alignment vertical="top" wrapText="1"/>
    </xf>
    <xf numFmtId="0" fontId="30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vertical="top" wrapText="1"/>
    </xf>
    <xf numFmtId="0" fontId="35" fillId="0" borderId="3" xfId="0" applyFont="1" applyBorder="1"/>
    <xf numFmtId="0" fontId="24" fillId="0" borderId="3" xfId="0" applyFont="1" applyBorder="1"/>
    <xf numFmtId="0" fontId="6" fillId="2" borderId="10" xfId="0" applyFont="1" applyFill="1" applyBorder="1" applyAlignment="1">
      <alignment vertical="center"/>
    </xf>
    <xf numFmtId="0" fontId="30" fillId="0" borderId="3" xfId="0" applyFont="1" applyBorder="1" applyAlignment="1">
      <alignment horizontal="center" vertical="center"/>
    </xf>
    <xf numFmtId="0" fontId="26" fillId="0" borderId="17" xfId="0" applyFont="1" applyBorder="1" applyAlignment="1">
      <alignment vertical="top" wrapText="1"/>
    </xf>
    <xf numFmtId="0" fontId="27" fillId="0" borderId="17" xfId="0" applyFont="1" applyBorder="1" applyAlignment="1">
      <alignment vertical="top" wrapText="1"/>
    </xf>
    <xf numFmtId="0" fontId="7" fillId="0" borderId="9" xfId="0" applyFont="1" applyBorder="1"/>
    <xf numFmtId="0" fontId="13" fillId="0" borderId="1" xfId="0" applyFont="1" applyBorder="1" applyAlignment="1">
      <alignment horizontal="center" vertical="top" wrapText="1"/>
    </xf>
    <xf numFmtId="0" fontId="6" fillId="0" borderId="53" xfId="0" applyFont="1" applyBorder="1" applyAlignment="1">
      <alignment vertical="top" wrapText="1"/>
    </xf>
    <xf numFmtId="0" fontId="6" fillId="0" borderId="38" xfId="0" applyFont="1" applyBorder="1" applyAlignment="1">
      <alignment vertical="top" wrapText="1"/>
    </xf>
    <xf numFmtId="0" fontId="46" fillId="0" borderId="3" xfId="0" applyFont="1" applyBorder="1" applyAlignment="1">
      <alignment vertical="center"/>
    </xf>
    <xf numFmtId="0" fontId="46" fillId="0" borderId="3" xfId="0" applyFont="1" applyBorder="1"/>
    <xf numFmtId="0" fontId="6" fillId="0" borderId="3" xfId="0" applyFont="1" applyBorder="1" applyAlignment="1">
      <alignment horizontal="center"/>
    </xf>
    <xf numFmtId="0" fontId="28" fillId="0" borderId="22" xfId="0" applyFont="1" applyBorder="1" applyAlignment="1">
      <alignment horizontal="center" vertical="top" wrapText="1"/>
    </xf>
    <xf numFmtId="0" fontId="30" fillId="2" borderId="3" xfId="0" applyFont="1" applyFill="1" applyBorder="1" applyAlignment="1">
      <alignment horizontal="center" vertical="center"/>
    </xf>
    <xf numFmtId="0" fontId="28" fillId="0" borderId="30" xfId="0" applyFont="1" applyBorder="1" applyAlignment="1">
      <alignment horizontal="center" vertical="top" wrapText="1"/>
    </xf>
    <xf numFmtId="0" fontId="28" fillId="0" borderId="42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center"/>
    </xf>
    <xf numFmtId="0" fontId="30" fillId="0" borderId="3" xfId="0" applyFont="1" applyBorder="1" applyAlignment="1">
      <alignment vertical="top"/>
    </xf>
    <xf numFmtId="0" fontId="30" fillId="0" borderId="3" xfId="0" applyFont="1" applyBorder="1" applyAlignment="1">
      <alignment horizontal="center" vertical="top"/>
    </xf>
    <xf numFmtId="0" fontId="30" fillId="0" borderId="12" xfId="0" applyFont="1" applyBorder="1" applyAlignment="1">
      <alignment vertical="top"/>
    </xf>
    <xf numFmtId="0" fontId="30" fillId="0" borderId="12" xfId="0" applyFont="1" applyBorder="1" applyAlignment="1">
      <alignment horizontal="center" vertical="top"/>
    </xf>
    <xf numFmtId="0" fontId="30" fillId="0" borderId="1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/>
    </xf>
    <xf numFmtId="0" fontId="7" fillId="2" borderId="3" xfId="0" applyFont="1" applyFill="1" applyBorder="1"/>
    <xf numFmtId="0" fontId="23" fillId="2" borderId="3" xfId="0" applyFont="1" applyFill="1" applyBorder="1" applyAlignment="1">
      <alignment horizontal="center" vertical="center"/>
    </xf>
    <xf numFmtId="0" fontId="49" fillId="0" borderId="3" xfId="0" applyFont="1" applyBorder="1" applyAlignment="1">
      <alignment vertical="top" wrapText="1"/>
    </xf>
    <xf numFmtId="0" fontId="29" fillId="0" borderId="3" xfId="0" applyFont="1" applyBorder="1" applyAlignment="1">
      <alignment vertical="top" wrapText="1"/>
    </xf>
    <xf numFmtId="0" fontId="49" fillId="0" borderId="3" xfId="0" applyFont="1" applyBorder="1" applyAlignment="1">
      <alignment horizontal="left" vertical="top" wrapText="1"/>
    </xf>
    <xf numFmtId="0" fontId="50" fillId="0" borderId="3" xfId="0" applyFont="1" applyBorder="1" applyAlignment="1">
      <alignment vertical="top" wrapText="1"/>
    </xf>
    <xf numFmtId="0" fontId="29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vertical="top" wrapText="1"/>
    </xf>
    <xf numFmtId="0" fontId="13" fillId="0" borderId="39" xfId="0" applyFont="1" applyBorder="1" applyAlignment="1">
      <alignment vertical="top" wrapText="1"/>
    </xf>
    <xf numFmtId="0" fontId="50" fillId="0" borderId="10" xfId="0" applyFont="1" applyBorder="1" applyAlignment="1">
      <alignment horizontal="center" vertical="center" wrapText="1"/>
    </xf>
    <xf numFmtId="0" fontId="50" fillId="0" borderId="3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3" fillId="0" borderId="3" xfId="0" applyFont="1" applyBorder="1"/>
    <xf numFmtId="0" fontId="17" fillId="0" borderId="3" xfId="0" applyFont="1" applyBorder="1"/>
    <xf numFmtId="0" fontId="24" fillId="0" borderId="23" xfId="0" applyFont="1" applyBorder="1" applyAlignment="1">
      <alignment horizontal="center" wrapText="1"/>
    </xf>
    <xf numFmtId="0" fontId="24" fillId="0" borderId="23" xfId="0" applyFont="1" applyBorder="1" applyAlignment="1">
      <alignment wrapText="1"/>
    </xf>
    <xf numFmtId="0" fontId="24" fillId="0" borderId="30" xfId="0" applyFont="1" applyBorder="1" applyAlignment="1">
      <alignment horizontal="center" wrapText="1"/>
    </xf>
    <xf numFmtId="0" fontId="36" fillId="0" borderId="30" xfId="0" applyFont="1" applyBorder="1" applyAlignment="1">
      <alignment horizontal="center" wrapText="1"/>
    </xf>
    <xf numFmtId="0" fontId="30" fillId="0" borderId="43" xfId="0" applyFont="1" applyBorder="1" applyAlignment="1">
      <alignment vertical="top" wrapText="1"/>
    </xf>
    <xf numFmtId="0" fontId="7" fillId="2" borderId="3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top"/>
    </xf>
    <xf numFmtId="0" fontId="7" fillId="0" borderId="10" xfId="0" applyFont="1" applyBorder="1" applyAlignment="1"/>
    <xf numFmtId="0" fontId="30" fillId="0" borderId="54" xfId="0" applyFont="1" applyBorder="1" applyAlignment="1">
      <alignment wrapText="1"/>
    </xf>
    <xf numFmtId="0" fontId="12" fillId="0" borderId="5" xfId="0" applyFont="1" applyBorder="1" applyAlignment="1">
      <alignment vertic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7" fillId="0" borderId="31" xfId="0" applyFont="1" applyBorder="1" applyAlignment="1">
      <alignment horizontal="center" wrapText="1"/>
    </xf>
    <xf numFmtId="0" fontId="17" fillId="0" borderId="29" xfId="0" applyFont="1" applyBorder="1" applyAlignment="1">
      <alignment horizontal="center" wrapText="1"/>
    </xf>
    <xf numFmtId="0" fontId="17" fillId="0" borderId="28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6" fillId="0" borderId="31" xfId="0" applyFont="1" applyBorder="1" applyAlignment="1">
      <alignment horizontal="center" wrapText="1"/>
    </xf>
    <xf numFmtId="0" fontId="36" fillId="0" borderId="29" xfId="0" applyFont="1" applyBorder="1" applyAlignment="1">
      <alignment horizontal="center" wrapText="1"/>
    </xf>
    <xf numFmtId="0" fontId="36" fillId="0" borderId="28" xfId="0" applyFont="1" applyBorder="1" applyAlignment="1">
      <alignment horizontal="center" wrapText="1"/>
    </xf>
    <xf numFmtId="0" fontId="36" fillId="0" borderId="32" xfId="0" applyFont="1" applyBorder="1" applyAlignment="1">
      <alignment horizontal="center" wrapText="1"/>
    </xf>
    <xf numFmtId="0" fontId="36" fillId="0" borderId="25" xfId="0" applyFont="1" applyBorder="1" applyAlignment="1">
      <alignment horizontal="center" wrapText="1"/>
    </xf>
    <xf numFmtId="0" fontId="38" fillId="0" borderId="35" xfId="0" applyFont="1" applyBorder="1" applyAlignment="1">
      <alignment vertical="top" wrapText="1"/>
    </xf>
    <xf numFmtId="0" fontId="38" fillId="0" borderId="33" xfId="0" applyFont="1" applyBorder="1" applyAlignment="1">
      <alignment vertical="top" wrapText="1"/>
    </xf>
    <xf numFmtId="0" fontId="38" fillId="0" borderId="3" xfId="0" applyFont="1" applyBorder="1" applyAlignment="1">
      <alignment horizontal="center" vertical="top" wrapText="1"/>
    </xf>
    <xf numFmtId="0" fontId="38" fillId="0" borderId="1" xfId="0" applyFont="1" applyBorder="1" applyAlignment="1">
      <alignment horizontal="center" vertical="top" wrapText="1"/>
    </xf>
    <xf numFmtId="0" fontId="38" fillId="0" borderId="4" xfId="0" applyFont="1" applyBorder="1" applyAlignment="1">
      <alignment horizontal="center" vertical="top" wrapText="1"/>
    </xf>
    <xf numFmtId="0" fontId="38" fillId="0" borderId="36" xfId="0" applyFont="1" applyBorder="1" applyAlignment="1">
      <alignment horizontal="center" vertical="top" wrapText="1"/>
    </xf>
    <xf numFmtId="0" fontId="38" fillId="0" borderId="8" xfId="0" applyFont="1" applyBorder="1" applyAlignment="1">
      <alignment horizontal="center" vertical="top" wrapText="1"/>
    </xf>
    <xf numFmtId="0" fontId="38" fillId="0" borderId="18" xfId="0" applyFont="1" applyBorder="1" applyAlignment="1">
      <alignment horizontal="center" vertical="top" wrapText="1"/>
    </xf>
    <xf numFmtId="0" fontId="38" fillId="0" borderId="12" xfId="0" applyFont="1" applyBorder="1" applyAlignment="1">
      <alignment horizontal="center" vertical="top" wrapText="1"/>
    </xf>
    <xf numFmtId="0" fontId="39" fillId="0" borderId="3" xfId="0" applyFont="1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  <xf numFmtId="0" fontId="36" fillId="0" borderId="37" xfId="0" applyFont="1" applyBorder="1" applyAlignment="1">
      <alignment horizontal="center" vertical="top" wrapText="1"/>
    </xf>
    <xf numFmtId="0" fontId="36" fillId="0" borderId="38" xfId="0" applyFont="1" applyBorder="1" applyAlignment="1">
      <alignment horizontal="center" vertical="top" wrapText="1"/>
    </xf>
    <xf numFmtId="0" fontId="36" fillId="0" borderId="26" xfId="0" applyFont="1" applyBorder="1" applyAlignment="1">
      <alignment horizontal="center" vertical="top" wrapText="1"/>
    </xf>
    <xf numFmtId="0" fontId="36" fillId="0" borderId="3" xfId="0" applyFont="1" applyBorder="1" applyAlignment="1">
      <alignment horizontal="center" vertical="top" wrapText="1"/>
    </xf>
    <xf numFmtId="0" fontId="36" fillId="0" borderId="3" xfId="0" applyFont="1" applyBorder="1" applyAlignment="1">
      <alignment horizontal="center" vertical="top"/>
    </xf>
    <xf numFmtId="0" fontId="17" fillId="0" borderId="0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0" fillId="0" borderId="0" xfId="0" applyBorder="1"/>
    <xf numFmtId="0" fontId="3" fillId="0" borderId="0" xfId="0" applyFont="1" applyAlignment="1">
      <alignment horizontal="center" wrapText="1"/>
    </xf>
    <xf numFmtId="0" fontId="24" fillId="0" borderId="0" xfId="0" applyFont="1" applyAlignment="1">
      <alignment horizontal="center" vertical="top" wrapText="1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28" fillId="0" borderId="10" xfId="0" applyFont="1" applyBorder="1" applyAlignment="1">
      <alignment horizontal="center" vertical="top" wrapText="1"/>
    </xf>
    <xf numFmtId="0" fontId="28" fillId="0" borderId="12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/>
    </xf>
    <xf numFmtId="0" fontId="30" fillId="0" borderId="12" xfId="0" applyFont="1" applyBorder="1" applyAlignment="1">
      <alignment horizontal="center" vertical="top"/>
    </xf>
    <xf numFmtId="0" fontId="28" fillId="0" borderId="4" xfId="0" applyFont="1" applyBorder="1" applyAlignment="1">
      <alignment horizontal="center" vertical="top" wrapText="1"/>
    </xf>
    <xf numFmtId="0" fontId="28" fillId="0" borderId="55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0" fontId="28" fillId="0" borderId="51" xfId="0" applyFont="1" applyBorder="1" applyAlignment="1">
      <alignment horizontal="center" vertical="top" wrapText="1"/>
    </xf>
    <xf numFmtId="0" fontId="28" fillId="0" borderId="52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left" vertical="top"/>
    </xf>
    <xf numFmtId="0" fontId="30" fillId="0" borderId="12" xfId="0" applyFont="1" applyBorder="1" applyAlignment="1">
      <alignment horizontal="left" vertical="top"/>
    </xf>
    <xf numFmtId="0" fontId="7" fillId="0" borderId="10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6" fillId="0" borderId="10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textRotation="90" wrapText="1"/>
    </xf>
    <xf numFmtId="0" fontId="23" fillId="0" borderId="3" xfId="0" applyFont="1" applyBorder="1" applyAlignment="1">
      <alignment horizontal="center" wrapText="1"/>
    </xf>
    <xf numFmtId="0" fontId="23" fillId="0" borderId="3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center" textRotation="90" wrapText="1"/>
    </xf>
    <xf numFmtId="0" fontId="23" fillId="0" borderId="10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wrapText="1"/>
    </xf>
    <xf numFmtId="0" fontId="2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center" vertical="center" wrapText="1"/>
    </xf>
    <xf numFmtId="0" fontId="12" fillId="0" borderId="1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left" wrapText="1"/>
    </xf>
    <xf numFmtId="0" fontId="28" fillId="0" borderId="10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wrapText="1"/>
    </xf>
    <xf numFmtId="0" fontId="30" fillId="0" borderId="3" xfId="0" applyFont="1" applyBorder="1" applyAlignment="1">
      <alignment horizontal="left" vertical="top" wrapText="1"/>
    </xf>
    <xf numFmtId="0" fontId="28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44" fillId="2" borderId="1" xfId="0" applyFont="1" applyFill="1" applyBorder="1" applyAlignment="1">
      <alignment horizontal="center" wrapText="1"/>
    </xf>
    <xf numFmtId="0" fontId="44" fillId="2" borderId="19" xfId="0" applyFont="1" applyFill="1" applyBorder="1" applyAlignment="1">
      <alignment horizontal="center" wrapText="1"/>
    </xf>
    <xf numFmtId="0" fontId="44" fillId="2" borderId="2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1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top" wrapText="1"/>
    </xf>
    <xf numFmtId="0" fontId="13" fillId="0" borderId="5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44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textRotation="90" wrapText="1"/>
    </xf>
    <xf numFmtId="0" fontId="8" fillId="0" borderId="11" xfId="0" applyFont="1" applyBorder="1"/>
    <xf numFmtId="0" fontId="8" fillId="0" borderId="12" xfId="0" applyFont="1" applyBorder="1"/>
    <xf numFmtId="0" fontId="6" fillId="0" borderId="10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2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textRotation="90"/>
    </xf>
    <xf numFmtId="0" fontId="7" fillId="0" borderId="11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19" xfId="0" applyFont="1" applyBorder="1" applyAlignment="1">
      <alignment horizontal="center"/>
    </xf>
    <xf numFmtId="0" fontId="6" fillId="0" borderId="1" xfId="0" applyFont="1" applyBorder="1"/>
    <xf numFmtId="0" fontId="6" fillId="0" borderId="46" xfId="0" applyFont="1" applyBorder="1"/>
    <xf numFmtId="0" fontId="6" fillId="0" borderId="10" xfId="0" applyFont="1" applyBorder="1" applyAlignment="1">
      <alignment horizontal="center" textRotation="90"/>
    </xf>
    <xf numFmtId="0" fontId="6" fillId="0" borderId="11" xfId="0" applyFont="1" applyBorder="1" applyAlignment="1">
      <alignment horizontal="center" textRotation="90"/>
    </xf>
    <xf numFmtId="0" fontId="6" fillId="0" borderId="12" xfId="0" applyFont="1" applyBorder="1" applyAlignment="1">
      <alignment horizontal="center" textRotation="90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" xfId="0" applyFont="1" applyBorder="1"/>
    <xf numFmtId="0" fontId="7" fillId="0" borderId="46" xfId="0" applyFont="1" applyBorder="1"/>
    <xf numFmtId="0" fontId="6" fillId="2" borderId="3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12" fillId="0" borderId="10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0" fontId="6" fillId="0" borderId="1" xfId="0" applyFont="1" applyFill="1" applyBorder="1"/>
    <xf numFmtId="0" fontId="6" fillId="0" borderId="46" xfId="0" applyFont="1" applyFill="1" applyBorder="1"/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 wrapText="1"/>
    </xf>
    <xf numFmtId="0" fontId="44" fillId="2" borderId="1" xfId="0" applyFont="1" applyFill="1" applyBorder="1" applyAlignment="1">
      <alignment horizontal="center" vertical="center" wrapText="1"/>
    </xf>
    <xf numFmtId="0" fontId="44" fillId="2" borderId="19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top" wrapText="1"/>
    </xf>
    <xf numFmtId="0" fontId="28" fillId="0" borderId="44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left" wrapText="1"/>
    </xf>
    <xf numFmtId="0" fontId="28" fillId="0" borderId="44" xfId="0" applyFont="1" applyBorder="1" applyAlignment="1">
      <alignment horizontal="left" wrapText="1"/>
    </xf>
    <xf numFmtId="0" fontId="7" fillId="0" borderId="3" xfId="0" applyFont="1" applyBorder="1" applyAlignment="1">
      <alignment horizontal="center" vertical="top"/>
    </xf>
    <xf numFmtId="0" fontId="6" fillId="0" borderId="4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/>
    </xf>
    <xf numFmtId="0" fontId="0" fillId="2" borderId="3" xfId="0" applyFill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247648</xdr:colOff>
      <xdr:row>1</xdr:row>
      <xdr:rowOff>133350</xdr:rowOff>
    </xdr:from>
    <xdr:to>
      <xdr:col>14</xdr:col>
      <xdr:colOff>19049</xdr:colOff>
      <xdr:row>5</xdr:row>
      <xdr:rowOff>104775</xdr:rowOff>
    </xdr:to>
    <xdr:sp macro="" textlink="">
      <xdr:nvSpPr>
        <xdr:cNvPr id="2" name="Надпись 2"/>
        <xdr:cNvSpPr txBox="1">
          <a:spLocks noChangeArrowheads="1"/>
        </xdr:cNvSpPr>
      </xdr:nvSpPr>
      <xdr:spPr bwMode="auto">
        <a:xfrm>
          <a:off x="247648" y="323850"/>
          <a:ext cx="3276601" cy="752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Беркітемін:__________________</a:t>
          </a:r>
          <a:endParaRPr lang="ru-RU" sz="11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Колледж директоры</a:t>
          </a:r>
          <a:r>
            <a:rPr lang="ru-RU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м.а. Ш.Касымов</a:t>
          </a:r>
          <a:endParaRPr lang="ru-RU" sz="1100" b="0" i="0" strike="noStrike">
            <a:solidFill>
              <a:sysClr val="windowText" lastClr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« ____» ______________  20____ж.</a:t>
          </a:r>
        </a:p>
      </xdr:txBody>
    </xdr:sp>
    <xdr:clientData/>
  </xdr:twoCellAnchor>
  <xdr:twoCellAnchor>
    <xdr:from>
      <xdr:col>17</xdr:col>
      <xdr:colOff>206374</xdr:colOff>
      <xdr:row>1</xdr:row>
      <xdr:rowOff>73025</xdr:rowOff>
    </xdr:from>
    <xdr:to>
      <xdr:col>28</xdr:col>
      <xdr:colOff>425449</xdr:colOff>
      <xdr:row>5</xdr:row>
      <xdr:rowOff>244475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683124" y="263525"/>
          <a:ext cx="2743200" cy="965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Келісемін:__________________</a:t>
          </a:r>
          <a:endParaRPr lang="ru-RU" sz="11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ru-RU" sz="11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_________________________________</a:t>
          </a:r>
          <a:endParaRPr lang="ru-RU" sz="11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« ____» ______________  20____ж.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G76"/>
  <sheetViews>
    <sheetView view="pageBreakPreview" topLeftCell="A58" zoomScale="60" workbookViewId="0">
      <selection activeCell="J91" sqref="J91"/>
    </sheetView>
  </sheetViews>
  <sheetFormatPr defaultRowHeight="15"/>
  <cols>
    <col min="1" max="1" width="10.42578125" customWidth="1"/>
    <col min="2" max="2" width="6.5703125" customWidth="1"/>
    <col min="3" max="3" width="4.42578125" customWidth="1"/>
    <col min="4" max="4" width="4" customWidth="1"/>
    <col min="5" max="5" width="3.5703125" customWidth="1"/>
    <col min="6" max="6" width="4" customWidth="1"/>
    <col min="7" max="7" width="3.85546875" customWidth="1"/>
    <col min="8" max="8" width="4.42578125" customWidth="1"/>
    <col min="9" max="9" width="4.140625" customWidth="1"/>
    <col min="10" max="10" width="3.85546875" customWidth="1"/>
    <col min="11" max="11" width="3.5703125" customWidth="1"/>
    <col min="12" max="12" width="4.28515625" customWidth="1"/>
    <col min="13" max="13" width="3.5703125" customWidth="1"/>
    <col min="14" max="14" width="3.85546875" customWidth="1"/>
    <col min="15" max="15" width="3.7109375" customWidth="1"/>
    <col min="16" max="16" width="3.5703125" customWidth="1"/>
    <col min="17" max="17" width="3.85546875" customWidth="1"/>
    <col min="18" max="18" width="3.5703125" customWidth="1"/>
    <col min="19" max="19" width="3.85546875" customWidth="1"/>
    <col min="20" max="20" width="4" customWidth="1"/>
    <col min="21" max="21" width="4.140625" customWidth="1"/>
    <col min="22" max="22" width="3.5703125" customWidth="1"/>
    <col min="23" max="23" width="4.5703125" customWidth="1"/>
    <col min="24" max="24" width="4.140625" customWidth="1"/>
    <col min="25" max="25" width="3.7109375" customWidth="1"/>
    <col min="26" max="26" width="4" customWidth="1"/>
    <col min="27" max="27" width="3.7109375" customWidth="1"/>
    <col min="28" max="28" width="4.28515625" customWidth="1"/>
  </cols>
  <sheetData>
    <row r="2" spans="1:29">
      <c r="A2" s="7"/>
    </row>
    <row r="3" spans="1:29" ht="15.75">
      <c r="A3" s="8"/>
    </row>
    <row r="4" spans="1:29" ht="15.75">
      <c r="A4" s="8"/>
    </row>
    <row r="6" spans="1:29" ht="20.25">
      <c r="A6" s="9"/>
    </row>
    <row r="7" spans="1:29" ht="20.25">
      <c r="A7" s="9"/>
    </row>
    <row r="8" spans="1:29" ht="20.25">
      <c r="A8" s="9"/>
      <c r="D8" s="286" t="s">
        <v>84</v>
      </c>
      <c r="E8" s="287"/>
      <c r="F8" s="287"/>
      <c r="G8" s="287"/>
      <c r="H8" s="287"/>
      <c r="I8" s="287"/>
      <c r="J8" s="287"/>
    </row>
    <row r="9" spans="1:29" ht="20.25">
      <c r="A9" s="9"/>
    </row>
    <row r="10" spans="1:29" ht="20.25">
      <c r="A10" s="9"/>
    </row>
    <row r="11" spans="1:29" ht="20.25">
      <c r="A11" s="9"/>
    </row>
    <row r="12" spans="1:29" ht="14.25" customHeight="1">
      <c r="A12" s="9"/>
      <c r="D12" s="287"/>
      <c r="E12" s="287"/>
      <c r="F12" s="287"/>
      <c r="G12" s="287"/>
      <c r="H12" s="287"/>
      <c r="I12" s="287"/>
    </row>
    <row r="13" spans="1:29" ht="14.25" customHeight="1">
      <c r="A13" s="9"/>
      <c r="D13" s="288" t="s">
        <v>85</v>
      </c>
      <c r="E13" s="288"/>
      <c r="F13" s="288"/>
      <c r="G13" s="288"/>
      <c r="H13" s="288"/>
      <c r="I13" s="288"/>
      <c r="J13" s="288"/>
      <c r="K13" s="288"/>
      <c r="L13" s="288"/>
      <c r="M13" s="289" t="s">
        <v>86</v>
      </c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</row>
    <row r="14" spans="1:29" ht="16.5" customHeight="1">
      <c r="A14" s="9"/>
      <c r="D14" s="288"/>
      <c r="E14" s="288"/>
      <c r="F14" s="288"/>
      <c r="G14" s="288"/>
      <c r="H14" s="288"/>
      <c r="I14" s="288"/>
      <c r="J14" s="288"/>
      <c r="K14" s="288"/>
      <c r="L14" s="288"/>
      <c r="M14" s="289" t="s">
        <v>87</v>
      </c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</row>
    <row r="15" spans="1:29" ht="15" customHeight="1">
      <c r="D15" s="288"/>
      <c r="E15" s="288"/>
      <c r="F15" s="288"/>
      <c r="G15" s="288"/>
      <c r="H15" s="288"/>
      <c r="I15" s="288"/>
      <c r="J15" s="288"/>
      <c r="K15" s="288"/>
      <c r="L15" s="288"/>
      <c r="M15" s="289" t="s">
        <v>193</v>
      </c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</row>
    <row r="16" spans="1:29" ht="15" customHeight="1">
      <c r="D16" s="290" t="s">
        <v>88</v>
      </c>
      <c r="E16" s="290"/>
      <c r="F16" s="290"/>
      <c r="G16" s="290"/>
      <c r="H16" s="290"/>
      <c r="I16" s="290"/>
      <c r="J16" s="290"/>
      <c r="K16" s="290"/>
      <c r="L16" s="290"/>
      <c r="M16" s="289" t="s">
        <v>194</v>
      </c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</row>
    <row r="17" spans="1:29" ht="31.5" customHeight="1">
      <c r="D17" s="290" t="s">
        <v>89</v>
      </c>
      <c r="E17" s="290"/>
      <c r="F17" s="290"/>
      <c r="G17" s="290"/>
      <c r="H17" s="290"/>
      <c r="I17" s="290"/>
      <c r="J17" s="290"/>
      <c r="K17" s="290"/>
      <c r="L17" s="290"/>
      <c r="M17" s="61" t="s">
        <v>195</v>
      </c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</row>
    <row r="18" spans="1:29" ht="13.5" customHeight="1">
      <c r="D18" s="290" t="s">
        <v>90</v>
      </c>
      <c r="E18" s="290"/>
      <c r="F18" s="290"/>
      <c r="G18" s="290"/>
      <c r="H18" s="290"/>
      <c r="I18" s="290"/>
      <c r="J18" s="290"/>
      <c r="K18" s="290"/>
      <c r="L18" s="290"/>
      <c r="M18" s="295" t="s">
        <v>0</v>
      </c>
      <c r="N18" s="295"/>
      <c r="O18" s="295"/>
      <c r="P18" s="295"/>
      <c r="Q18" s="295"/>
      <c r="R18" s="295"/>
      <c r="S18" s="295"/>
      <c r="T18" s="295"/>
      <c r="U18" s="295"/>
    </row>
    <row r="19" spans="1:29" ht="28.5" customHeight="1">
      <c r="D19" s="290" t="s">
        <v>91</v>
      </c>
      <c r="E19" s="290"/>
      <c r="F19" s="290"/>
      <c r="G19" s="290"/>
      <c r="H19" s="290"/>
      <c r="I19" s="290"/>
      <c r="J19" s="290"/>
      <c r="K19" s="290"/>
      <c r="L19" s="290"/>
      <c r="M19" s="291" t="s">
        <v>92</v>
      </c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</row>
    <row r="22" spans="1:29" ht="20.25">
      <c r="A22" s="9"/>
    </row>
    <row r="23" spans="1:29" ht="20.25">
      <c r="A23" s="9"/>
      <c r="E23" s="19" t="s">
        <v>213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9" ht="20.25">
      <c r="A24" s="9"/>
    </row>
    <row r="25" spans="1:29" ht="39.75" customHeight="1">
      <c r="A25" s="9"/>
    </row>
    <row r="26" spans="1:29" ht="39" customHeight="1">
      <c r="A26" s="9"/>
    </row>
    <row r="27" spans="1:29" ht="20.25">
      <c r="A27" s="9"/>
      <c r="B27" s="10"/>
      <c r="C27" s="17" t="s">
        <v>93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9" ht="21" thickBot="1">
      <c r="A28" s="9"/>
    </row>
    <row r="29" spans="1:29" ht="21.75" thickTop="1" thickBot="1">
      <c r="A29" s="9"/>
      <c r="B29" s="11" t="s">
        <v>94</v>
      </c>
      <c r="C29" s="292" t="s">
        <v>95</v>
      </c>
      <c r="D29" s="293"/>
      <c r="E29" s="293"/>
      <c r="F29" s="294"/>
      <c r="G29" s="292" t="s">
        <v>96</v>
      </c>
      <c r="H29" s="293"/>
      <c r="I29" s="293"/>
      <c r="J29" s="294"/>
      <c r="K29" s="292" t="s">
        <v>97</v>
      </c>
      <c r="L29" s="293"/>
      <c r="M29" s="293"/>
      <c r="N29" s="294"/>
      <c r="O29" s="292" t="s">
        <v>98</v>
      </c>
      <c r="P29" s="293"/>
      <c r="Q29" s="293"/>
      <c r="R29" s="293"/>
      <c r="S29" s="294"/>
      <c r="T29" s="292" t="s">
        <v>19</v>
      </c>
      <c r="U29" s="293"/>
      <c r="V29" s="293"/>
      <c r="W29" s="293"/>
      <c r="X29" s="294"/>
      <c r="Y29" s="292" t="s">
        <v>18</v>
      </c>
      <c r="Z29" s="293"/>
      <c r="AA29" s="293"/>
      <c r="AB29" s="294"/>
    </row>
    <row r="30" spans="1:29" ht="21.75" thickTop="1" thickBot="1">
      <c r="A30" s="9"/>
      <c r="B30" s="26"/>
      <c r="C30" s="12">
        <v>1</v>
      </c>
      <c r="D30" s="12">
        <v>2</v>
      </c>
      <c r="E30" s="12">
        <v>3</v>
      </c>
      <c r="F30" s="12">
        <v>4</v>
      </c>
      <c r="G30" s="12">
        <v>5</v>
      </c>
      <c r="H30" s="12">
        <v>6</v>
      </c>
      <c r="I30" s="12">
        <v>7</v>
      </c>
      <c r="J30" s="12">
        <v>8</v>
      </c>
      <c r="K30" s="12">
        <v>9</v>
      </c>
      <c r="L30" s="12">
        <v>10</v>
      </c>
      <c r="M30" s="12">
        <v>11</v>
      </c>
      <c r="N30" s="12">
        <v>12</v>
      </c>
      <c r="O30" s="12">
        <v>13</v>
      </c>
      <c r="P30" s="12">
        <v>14</v>
      </c>
      <c r="Q30" s="12">
        <v>15</v>
      </c>
      <c r="R30" s="12">
        <v>16</v>
      </c>
      <c r="S30" s="12">
        <v>17</v>
      </c>
      <c r="T30" s="12">
        <v>18</v>
      </c>
      <c r="U30" s="12">
        <v>19</v>
      </c>
      <c r="V30" s="12">
        <v>20</v>
      </c>
      <c r="W30" s="12">
        <v>21</v>
      </c>
      <c r="X30" s="12">
        <v>22</v>
      </c>
      <c r="Y30" s="12">
        <v>23</v>
      </c>
      <c r="Z30" s="12">
        <v>24</v>
      </c>
      <c r="AA30" s="12">
        <v>25</v>
      </c>
      <c r="AB30" s="12">
        <v>26</v>
      </c>
    </row>
    <row r="31" spans="1:29" ht="16.5" thickTop="1" thickBot="1">
      <c r="B31" s="299" t="s">
        <v>19</v>
      </c>
      <c r="C31" s="276" t="s">
        <v>99</v>
      </c>
      <c r="D31" s="276" t="s">
        <v>99</v>
      </c>
      <c r="E31" s="276" t="s">
        <v>99</v>
      </c>
      <c r="F31" s="276" t="s">
        <v>99</v>
      </c>
      <c r="G31" s="276" t="s">
        <v>99</v>
      </c>
      <c r="H31" s="276" t="s">
        <v>99</v>
      </c>
      <c r="I31" s="276" t="s">
        <v>99</v>
      </c>
      <c r="J31" s="276" t="s">
        <v>99</v>
      </c>
      <c r="K31" s="276" t="s">
        <v>99</v>
      </c>
      <c r="L31" s="276" t="s">
        <v>99</v>
      </c>
      <c r="M31" s="276" t="s">
        <v>99</v>
      </c>
      <c r="N31" s="276" t="s">
        <v>99</v>
      </c>
      <c r="O31" s="276" t="s">
        <v>99</v>
      </c>
      <c r="P31" s="276" t="s">
        <v>99</v>
      </c>
      <c r="Q31" s="276" t="s">
        <v>99</v>
      </c>
      <c r="R31" s="276" t="s">
        <v>99</v>
      </c>
      <c r="S31" s="276" t="s">
        <v>99</v>
      </c>
      <c r="T31" s="276" t="s">
        <v>99</v>
      </c>
      <c r="U31" s="276" t="s">
        <v>79</v>
      </c>
      <c r="V31" s="276" t="s">
        <v>79</v>
      </c>
      <c r="W31" s="276" t="s">
        <v>99</v>
      </c>
      <c r="X31" s="276" t="s">
        <v>99</v>
      </c>
      <c r="Y31" s="276" t="s">
        <v>99</v>
      </c>
      <c r="Z31" s="276" t="s">
        <v>99</v>
      </c>
      <c r="AA31" s="276" t="s">
        <v>99</v>
      </c>
      <c r="AB31" s="277" t="s">
        <v>99</v>
      </c>
    </row>
    <row r="32" spans="1:29" ht="15.75" thickBot="1">
      <c r="B32" s="300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  <c r="AB32" s="278"/>
    </row>
    <row r="33" spans="2:28" ht="16.5" thickTop="1" thickBot="1">
      <c r="B33" s="299" t="s">
        <v>100</v>
      </c>
      <c r="C33" s="276" t="s">
        <v>99</v>
      </c>
      <c r="D33" s="276" t="s">
        <v>99</v>
      </c>
      <c r="E33" s="276" t="s">
        <v>100</v>
      </c>
      <c r="F33" s="276" t="s">
        <v>101</v>
      </c>
      <c r="G33" s="276" t="s">
        <v>101</v>
      </c>
      <c r="H33" s="276" t="s">
        <v>101</v>
      </c>
      <c r="I33" s="276" t="s">
        <v>101</v>
      </c>
      <c r="J33" s="276" t="s">
        <v>99</v>
      </c>
      <c r="K33" s="276" t="s">
        <v>99</v>
      </c>
      <c r="L33" s="276" t="s">
        <v>99</v>
      </c>
      <c r="M33" s="276" t="s">
        <v>99</v>
      </c>
      <c r="N33" s="276" t="s">
        <v>99</v>
      </c>
      <c r="O33" s="276" t="s">
        <v>99</v>
      </c>
      <c r="P33" s="276" t="s">
        <v>99</v>
      </c>
      <c r="Q33" s="276" t="s">
        <v>99</v>
      </c>
      <c r="R33" s="276" t="s">
        <v>99</v>
      </c>
      <c r="S33" s="276" t="s">
        <v>99</v>
      </c>
      <c r="T33" s="276" t="s">
        <v>99</v>
      </c>
      <c r="U33" s="276" t="s">
        <v>79</v>
      </c>
      <c r="V33" s="276" t="s">
        <v>79</v>
      </c>
      <c r="W33" s="276" t="s">
        <v>99</v>
      </c>
      <c r="X33" s="276" t="s">
        <v>99</v>
      </c>
      <c r="Y33" s="276" t="s">
        <v>99</v>
      </c>
      <c r="Z33" s="276" t="s">
        <v>99</v>
      </c>
      <c r="AA33" s="276" t="s">
        <v>99</v>
      </c>
      <c r="AB33" s="276" t="s">
        <v>99</v>
      </c>
    </row>
    <row r="34" spans="2:28" ht="15.75" thickBot="1">
      <c r="B34" s="300"/>
      <c r="C34" s="278"/>
      <c r="D34" s="278"/>
      <c r="E34" s="278"/>
      <c r="F34" s="278"/>
      <c r="G34" s="278"/>
      <c r="H34" s="278"/>
      <c r="I34" s="278"/>
      <c r="J34" s="278" t="s">
        <v>102</v>
      </c>
      <c r="K34" s="278" t="s">
        <v>102</v>
      </c>
      <c r="L34" s="278" t="s">
        <v>102</v>
      </c>
      <c r="M34" s="278" t="s">
        <v>102</v>
      </c>
      <c r="N34" s="278" t="s">
        <v>102</v>
      </c>
      <c r="O34" s="278" t="s">
        <v>102</v>
      </c>
      <c r="P34" s="278" t="s">
        <v>102</v>
      </c>
      <c r="Q34" s="278" t="s">
        <v>102</v>
      </c>
      <c r="R34" s="278" t="s">
        <v>102</v>
      </c>
      <c r="S34" s="278" t="s">
        <v>102</v>
      </c>
      <c r="T34" s="278" t="s">
        <v>102</v>
      </c>
      <c r="U34" s="278"/>
      <c r="V34" s="278"/>
      <c r="W34" s="278" t="s">
        <v>102</v>
      </c>
      <c r="X34" s="278" t="s">
        <v>102</v>
      </c>
      <c r="Y34" s="278" t="s">
        <v>102</v>
      </c>
      <c r="Z34" s="278" t="s">
        <v>102</v>
      </c>
      <c r="AA34" s="278" t="s">
        <v>102</v>
      </c>
      <c r="AB34" s="278" t="s">
        <v>102</v>
      </c>
    </row>
    <row r="35" spans="2:28" ht="16.5" thickTop="1" thickBot="1">
      <c r="B35" s="299" t="s">
        <v>103</v>
      </c>
      <c r="C35" s="276" t="s">
        <v>99</v>
      </c>
      <c r="D35" s="276" t="s">
        <v>99</v>
      </c>
      <c r="E35" s="276" t="s">
        <v>101</v>
      </c>
      <c r="F35" s="276" t="s">
        <v>101</v>
      </c>
      <c r="G35" s="276" t="s">
        <v>101</v>
      </c>
      <c r="H35" s="276" t="s">
        <v>101</v>
      </c>
      <c r="I35" s="276" t="s">
        <v>99</v>
      </c>
      <c r="J35" s="276" t="s">
        <v>99</v>
      </c>
      <c r="K35" s="276" t="s">
        <v>99</v>
      </c>
      <c r="L35" s="276" t="s">
        <v>99</v>
      </c>
      <c r="M35" s="276" t="s">
        <v>99</v>
      </c>
      <c r="N35" s="276" t="s">
        <v>99</v>
      </c>
      <c r="O35" s="276" t="s">
        <v>99</v>
      </c>
      <c r="P35" s="276" t="s">
        <v>99</v>
      </c>
      <c r="Q35" s="276" t="s">
        <v>99</v>
      </c>
      <c r="R35" s="276" t="s">
        <v>99</v>
      </c>
      <c r="S35" s="276" t="s">
        <v>99</v>
      </c>
      <c r="T35" s="276" t="s">
        <v>99</v>
      </c>
      <c r="U35" s="276" t="s">
        <v>79</v>
      </c>
      <c r="V35" s="276" t="s">
        <v>79</v>
      </c>
      <c r="W35" s="276" t="s">
        <v>99</v>
      </c>
      <c r="X35" s="276" t="s">
        <v>99</v>
      </c>
      <c r="Y35" s="276" t="s">
        <v>99</v>
      </c>
      <c r="Z35" s="276" t="s">
        <v>99</v>
      </c>
      <c r="AA35" s="276" t="s">
        <v>99</v>
      </c>
      <c r="AB35" s="276" t="s">
        <v>100</v>
      </c>
    </row>
    <row r="36" spans="2:28" ht="15.75" thickBot="1">
      <c r="B36" s="300"/>
      <c r="C36" s="278" t="s">
        <v>102</v>
      </c>
      <c r="D36" s="278" t="s">
        <v>102</v>
      </c>
      <c r="E36" s="278"/>
      <c r="F36" s="278"/>
      <c r="G36" s="278"/>
      <c r="H36" s="278"/>
      <c r="I36" s="278" t="s">
        <v>102</v>
      </c>
      <c r="J36" s="278" t="s">
        <v>102</v>
      </c>
      <c r="K36" s="278" t="s">
        <v>102</v>
      </c>
      <c r="L36" s="278" t="s">
        <v>102</v>
      </c>
      <c r="M36" s="278" t="s">
        <v>102</v>
      </c>
      <c r="N36" s="278" t="s">
        <v>102</v>
      </c>
      <c r="O36" s="278" t="s">
        <v>102</v>
      </c>
      <c r="P36" s="278" t="s">
        <v>102</v>
      </c>
      <c r="Q36" s="278" t="s">
        <v>102</v>
      </c>
      <c r="R36" s="278" t="s">
        <v>102</v>
      </c>
      <c r="S36" s="278" t="s">
        <v>102</v>
      </c>
      <c r="T36" s="278" t="s">
        <v>102</v>
      </c>
      <c r="U36" s="278"/>
      <c r="V36" s="278"/>
      <c r="W36" s="278" t="s">
        <v>102</v>
      </c>
      <c r="X36" s="278" t="s">
        <v>102</v>
      </c>
      <c r="Y36" s="278" t="s">
        <v>102</v>
      </c>
      <c r="Z36" s="278" t="s">
        <v>102</v>
      </c>
      <c r="AA36" s="278" t="s">
        <v>102</v>
      </c>
      <c r="AB36" s="278"/>
    </row>
    <row r="37" spans="2:28" ht="16.5" thickTop="1" thickBot="1">
      <c r="B37" s="84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2:28" ht="16.5" thickTop="1" thickBot="1">
      <c r="B38" s="299" t="s">
        <v>94</v>
      </c>
      <c r="C38" s="296" t="s">
        <v>103</v>
      </c>
      <c r="D38" s="297"/>
      <c r="E38" s="297"/>
      <c r="F38" s="298"/>
      <c r="G38" s="296" t="s">
        <v>104</v>
      </c>
      <c r="H38" s="297"/>
      <c r="I38" s="297"/>
      <c r="J38" s="297"/>
      <c r="K38" s="298"/>
      <c r="L38" s="296" t="s">
        <v>105</v>
      </c>
      <c r="M38" s="297"/>
      <c r="N38" s="297"/>
      <c r="O38" s="298"/>
      <c r="P38" s="296" t="s">
        <v>106</v>
      </c>
      <c r="Q38" s="297"/>
      <c r="R38" s="297"/>
      <c r="S38" s="298"/>
      <c r="T38" s="296" t="s">
        <v>107</v>
      </c>
      <c r="U38" s="297"/>
      <c r="V38" s="297"/>
      <c r="W38" s="298"/>
      <c r="X38" s="296" t="s">
        <v>108</v>
      </c>
      <c r="Y38" s="297"/>
      <c r="Z38" s="297"/>
      <c r="AA38" s="297"/>
      <c r="AB38" s="298"/>
    </row>
    <row r="39" spans="2:28" ht="16.5" thickTop="1" thickBot="1">
      <c r="B39" s="300"/>
      <c r="C39" s="279">
        <v>27</v>
      </c>
      <c r="D39" s="279">
        <v>28</v>
      </c>
      <c r="E39" s="279">
        <v>29</v>
      </c>
      <c r="F39" s="279">
        <v>30</v>
      </c>
      <c r="G39" s="279">
        <v>31</v>
      </c>
      <c r="H39" s="279">
        <v>32</v>
      </c>
      <c r="I39" s="279">
        <v>33</v>
      </c>
      <c r="J39" s="279">
        <v>34</v>
      </c>
      <c r="K39" s="279">
        <v>35</v>
      </c>
      <c r="L39" s="279">
        <v>36</v>
      </c>
      <c r="M39" s="279">
        <v>37</v>
      </c>
      <c r="N39" s="279">
        <v>38</v>
      </c>
      <c r="O39" s="279">
        <v>39</v>
      </c>
      <c r="P39" s="279">
        <v>40</v>
      </c>
      <c r="Q39" s="279">
        <v>41</v>
      </c>
      <c r="R39" s="279">
        <v>42</v>
      </c>
      <c r="S39" s="279">
        <v>43</v>
      </c>
      <c r="T39" s="279">
        <v>44</v>
      </c>
      <c r="U39" s="279">
        <v>45</v>
      </c>
      <c r="V39" s="279">
        <v>46</v>
      </c>
      <c r="W39" s="279">
        <v>47</v>
      </c>
      <c r="X39" s="279">
        <v>48</v>
      </c>
      <c r="Y39" s="279">
        <v>49</v>
      </c>
      <c r="Z39" s="279">
        <v>50</v>
      </c>
      <c r="AA39" s="279">
        <v>51</v>
      </c>
      <c r="AB39" s="279">
        <v>52</v>
      </c>
    </row>
    <row r="40" spans="2:28" ht="16.5" thickTop="1" thickBot="1">
      <c r="B40" s="299" t="s">
        <v>19</v>
      </c>
      <c r="C40" s="276" t="s">
        <v>99</v>
      </c>
      <c r="D40" s="276" t="s">
        <v>99</v>
      </c>
      <c r="E40" s="276" t="s">
        <v>99</v>
      </c>
      <c r="F40" s="276" t="s">
        <v>99</v>
      </c>
      <c r="G40" s="276" t="s">
        <v>99</v>
      </c>
      <c r="H40" s="276" t="s">
        <v>99</v>
      </c>
      <c r="I40" s="276" t="s">
        <v>99</v>
      </c>
      <c r="J40" s="276" t="s">
        <v>99</v>
      </c>
      <c r="K40" s="276" t="s">
        <v>99</v>
      </c>
      <c r="L40" s="276" t="s">
        <v>99</v>
      </c>
      <c r="M40" s="276" t="s">
        <v>99</v>
      </c>
      <c r="N40" s="276" t="s">
        <v>99</v>
      </c>
      <c r="O40" s="276" t="s">
        <v>99</v>
      </c>
      <c r="P40" s="276" t="s">
        <v>99</v>
      </c>
      <c r="Q40" s="276" t="s">
        <v>109</v>
      </c>
      <c r="R40" s="276" t="s">
        <v>109</v>
      </c>
      <c r="S40" s="276"/>
      <c r="T40" s="276"/>
      <c r="U40" s="276"/>
      <c r="V40" s="276"/>
      <c r="W40" s="276"/>
      <c r="X40" s="276"/>
      <c r="Y40" s="276"/>
      <c r="Z40" s="276"/>
      <c r="AA40" s="276"/>
      <c r="AB40" s="276"/>
    </row>
    <row r="41" spans="2:28" ht="15.75" thickBot="1">
      <c r="B41" s="300"/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</row>
    <row r="42" spans="2:28" ht="16.5" thickTop="1" thickBot="1">
      <c r="B42" s="299" t="s">
        <v>18</v>
      </c>
      <c r="C42" s="276" t="s">
        <v>100</v>
      </c>
      <c r="D42" s="276" t="s">
        <v>100</v>
      </c>
      <c r="E42" s="276" t="s">
        <v>100</v>
      </c>
      <c r="F42" s="276" t="s">
        <v>100</v>
      </c>
      <c r="G42" s="276" t="s">
        <v>100</v>
      </c>
      <c r="H42" s="276" t="s">
        <v>100</v>
      </c>
      <c r="I42" s="276" t="s">
        <v>100</v>
      </c>
      <c r="J42" s="276" t="s">
        <v>100</v>
      </c>
      <c r="K42" s="276" t="s">
        <v>100</v>
      </c>
      <c r="L42" s="276" t="s">
        <v>100</v>
      </c>
      <c r="M42" s="276" t="s">
        <v>99</v>
      </c>
      <c r="N42" s="276" t="s">
        <v>99</v>
      </c>
      <c r="O42" s="276" t="s">
        <v>99</v>
      </c>
      <c r="P42" s="276" t="s">
        <v>99</v>
      </c>
      <c r="Q42" s="276" t="s">
        <v>109</v>
      </c>
      <c r="R42" s="276" t="s">
        <v>110</v>
      </c>
      <c r="S42" s="276"/>
      <c r="T42" s="276"/>
      <c r="U42" s="276"/>
      <c r="V42" s="276"/>
      <c r="W42" s="276"/>
      <c r="X42" s="276"/>
      <c r="Y42" s="276"/>
      <c r="Z42" s="276"/>
      <c r="AA42" s="276"/>
      <c r="AB42" s="276"/>
    </row>
    <row r="43" spans="2:28" ht="15.75" thickBot="1">
      <c r="B43" s="300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278" t="s">
        <v>102</v>
      </c>
      <c r="N43" s="278" t="s">
        <v>102</v>
      </c>
      <c r="O43" s="278" t="s">
        <v>102</v>
      </c>
      <c r="P43" s="278" t="s">
        <v>102</v>
      </c>
      <c r="Q43" s="278"/>
      <c r="R43" s="278"/>
      <c r="S43" s="278"/>
      <c r="T43" s="278"/>
      <c r="U43" s="278"/>
      <c r="V43" s="278"/>
      <c r="W43" s="278"/>
      <c r="X43" s="278"/>
      <c r="Y43" s="278"/>
      <c r="Z43" s="278"/>
      <c r="AA43" s="278"/>
      <c r="AB43" s="278"/>
    </row>
    <row r="44" spans="2:28" ht="16.5" thickTop="1" thickBot="1">
      <c r="B44" s="299" t="s">
        <v>103</v>
      </c>
      <c r="C44" s="276" t="s">
        <v>100</v>
      </c>
      <c r="D44" s="276" t="s">
        <v>100</v>
      </c>
      <c r="E44" s="276" t="s">
        <v>100</v>
      </c>
      <c r="F44" s="276" t="s">
        <v>100</v>
      </c>
      <c r="G44" s="276" t="s">
        <v>100</v>
      </c>
      <c r="H44" s="276" t="s">
        <v>100</v>
      </c>
      <c r="I44" s="276" t="s">
        <v>100</v>
      </c>
      <c r="J44" s="276" t="s">
        <v>100</v>
      </c>
      <c r="K44" s="276" t="s">
        <v>100</v>
      </c>
      <c r="L44" s="276" t="s">
        <v>99</v>
      </c>
      <c r="M44" s="276" t="s">
        <v>99</v>
      </c>
      <c r="N44" s="276" t="s">
        <v>99</v>
      </c>
      <c r="O44" s="276" t="s">
        <v>99</v>
      </c>
      <c r="P44" s="276" t="s">
        <v>99</v>
      </c>
      <c r="Q44" s="276" t="s">
        <v>109</v>
      </c>
      <c r="R44" s="276" t="s">
        <v>110</v>
      </c>
      <c r="S44" s="276"/>
      <c r="T44" s="276"/>
      <c r="U44" s="276"/>
      <c r="V44" s="276"/>
      <c r="W44" s="276"/>
      <c r="X44" s="276"/>
      <c r="Y44" s="276"/>
      <c r="Z44" s="276"/>
      <c r="AA44" s="276"/>
      <c r="AB44" s="276"/>
    </row>
    <row r="45" spans="2:28" ht="15.75" thickBot="1">
      <c r="B45" s="300"/>
      <c r="C45" s="278"/>
      <c r="D45" s="278"/>
      <c r="E45" s="278"/>
      <c r="F45" s="278"/>
      <c r="G45" s="278"/>
      <c r="H45" s="278"/>
      <c r="I45" s="278"/>
      <c r="J45" s="278"/>
      <c r="K45" s="278"/>
      <c r="L45" s="278" t="s">
        <v>102</v>
      </c>
      <c r="M45" s="278" t="s">
        <v>102</v>
      </c>
      <c r="N45" s="278" t="s">
        <v>102</v>
      </c>
      <c r="O45" s="278" t="s">
        <v>102</v>
      </c>
      <c r="P45" s="278" t="s">
        <v>102</v>
      </c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</row>
    <row r="46" spans="2:28" ht="15.75" thickTop="1">
      <c r="B46" s="14"/>
    </row>
    <row r="47" spans="2:28">
      <c r="B47" s="15"/>
    </row>
    <row r="48" spans="2:28">
      <c r="B48" s="16"/>
    </row>
    <row r="49" spans="1:28">
      <c r="B49" s="16" t="s">
        <v>111</v>
      </c>
    </row>
    <row r="50" spans="1:28">
      <c r="A50" t="s">
        <v>112</v>
      </c>
    </row>
    <row r="51" spans="1:28">
      <c r="A51" t="s">
        <v>113</v>
      </c>
    </row>
    <row r="55" spans="1:28" ht="15.75">
      <c r="A55" s="10"/>
      <c r="B55" s="25" t="s">
        <v>114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</row>
    <row r="56" spans="1:28" ht="15.75" thickBot="1"/>
    <row r="57" spans="1:28" ht="54" customHeight="1">
      <c r="A57" s="301" t="s">
        <v>115</v>
      </c>
      <c r="B57" s="303" t="s">
        <v>116</v>
      </c>
      <c r="C57" s="303"/>
      <c r="D57" s="303"/>
      <c r="E57" s="303"/>
      <c r="F57" s="303"/>
      <c r="G57" s="303"/>
      <c r="H57" s="304"/>
      <c r="I57" s="305" t="s">
        <v>3</v>
      </c>
      <c r="J57" s="306"/>
      <c r="K57" s="303" t="s">
        <v>117</v>
      </c>
      <c r="L57" s="303"/>
      <c r="M57" s="304"/>
      <c r="N57" s="303" t="s">
        <v>2</v>
      </c>
      <c r="O57" s="304"/>
      <c r="P57" s="303" t="s">
        <v>214</v>
      </c>
      <c r="Q57" s="303"/>
      <c r="R57" s="304"/>
      <c r="S57" s="303" t="s">
        <v>215</v>
      </c>
      <c r="T57" s="304"/>
      <c r="U57" s="303" t="s">
        <v>118</v>
      </c>
      <c r="V57" s="303"/>
      <c r="W57" s="303"/>
      <c r="X57" s="77"/>
      <c r="Y57" s="77"/>
      <c r="Z57" s="80"/>
      <c r="AA57" s="80"/>
      <c r="AB57" s="80"/>
    </row>
    <row r="58" spans="1:28" ht="48" customHeight="1" thickBot="1">
      <c r="A58" s="302"/>
      <c r="B58" s="81" t="s">
        <v>119</v>
      </c>
      <c r="C58" s="309" t="s">
        <v>120</v>
      </c>
      <c r="D58" s="309"/>
      <c r="E58" s="309"/>
      <c r="F58" s="309" t="s">
        <v>121</v>
      </c>
      <c r="G58" s="309"/>
      <c r="H58" s="307"/>
      <c r="I58" s="307"/>
      <c r="J58" s="308"/>
      <c r="K58" s="303"/>
      <c r="L58" s="303"/>
      <c r="M58" s="304"/>
      <c r="N58" s="303"/>
      <c r="O58" s="304"/>
      <c r="P58" s="303"/>
      <c r="Q58" s="303"/>
      <c r="R58" s="304"/>
      <c r="S58" s="303"/>
      <c r="T58" s="304"/>
      <c r="U58" s="303"/>
      <c r="V58" s="303"/>
      <c r="W58" s="303"/>
      <c r="X58" s="77"/>
      <c r="Y58" s="77"/>
      <c r="Z58" s="80"/>
      <c r="AA58" s="80"/>
      <c r="AB58" s="80"/>
    </row>
    <row r="59" spans="1:28" ht="16.5" thickBot="1">
      <c r="A59" s="82" t="s">
        <v>19</v>
      </c>
      <c r="B59" s="83">
        <v>38</v>
      </c>
      <c r="C59" s="310">
        <v>1368</v>
      </c>
      <c r="D59" s="310"/>
      <c r="E59" s="310"/>
      <c r="F59" s="310">
        <v>57</v>
      </c>
      <c r="G59" s="310"/>
      <c r="H59" s="311"/>
      <c r="I59" s="310">
        <v>2</v>
      </c>
      <c r="J59" s="311"/>
      <c r="K59" s="310" t="s">
        <v>1</v>
      </c>
      <c r="L59" s="310"/>
      <c r="M59" s="311"/>
      <c r="N59" s="310" t="s">
        <v>122</v>
      </c>
      <c r="O59" s="311"/>
      <c r="P59" s="310">
        <v>1</v>
      </c>
      <c r="Q59" s="310"/>
      <c r="R59" s="311"/>
      <c r="S59" s="310">
        <v>11</v>
      </c>
      <c r="T59" s="311"/>
      <c r="U59" s="310">
        <v>52</v>
      </c>
      <c r="V59" s="310"/>
      <c r="W59" s="310"/>
      <c r="X59" s="77"/>
      <c r="Y59" s="77"/>
      <c r="Z59" s="80"/>
      <c r="AA59" s="80"/>
      <c r="AB59" s="80"/>
    </row>
    <row r="60" spans="1:28" ht="16.5" thickBot="1">
      <c r="A60" s="82" t="s">
        <v>18</v>
      </c>
      <c r="B60" s="83">
        <v>17</v>
      </c>
      <c r="C60" s="310">
        <v>612</v>
      </c>
      <c r="D60" s="310"/>
      <c r="E60" s="310"/>
      <c r="F60" s="310">
        <v>25.5</v>
      </c>
      <c r="G60" s="310"/>
      <c r="H60" s="311"/>
      <c r="I60" s="310">
        <v>1</v>
      </c>
      <c r="J60" s="311"/>
      <c r="K60" s="310">
        <v>21</v>
      </c>
      <c r="L60" s="310"/>
      <c r="M60" s="311"/>
      <c r="N60" s="310">
        <v>1</v>
      </c>
      <c r="O60" s="311"/>
      <c r="P60" s="310">
        <v>1</v>
      </c>
      <c r="Q60" s="310"/>
      <c r="R60" s="311"/>
      <c r="S60" s="310">
        <v>11</v>
      </c>
      <c r="T60" s="311"/>
      <c r="U60" s="310">
        <v>52</v>
      </c>
      <c r="V60" s="310"/>
      <c r="W60" s="310"/>
      <c r="X60" s="77"/>
      <c r="Y60" s="77"/>
      <c r="Z60" s="80"/>
      <c r="AA60" s="80"/>
      <c r="AB60" s="80"/>
    </row>
    <row r="61" spans="1:28" ht="16.5" thickBot="1">
      <c r="A61" s="82" t="s">
        <v>103</v>
      </c>
      <c r="B61" s="83">
        <v>16</v>
      </c>
      <c r="C61" s="310">
        <v>576</v>
      </c>
      <c r="D61" s="310"/>
      <c r="E61" s="310"/>
      <c r="F61" s="310">
        <v>24</v>
      </c>
      <c r="G61" s="310"/>
      <c r="H61" s="311"/>
      <c r="I61" s="310">
        <v>1</v>
      </c>
      <c r="J61" s="311"/>
      <c r="K61" s="310">
        <v>22</v>
      </c>
      <c r="L61" s="310"/>
      <c r="M61" s="311"/>
      <c r="N61" s="310">
        <v>1</v>
      </c>
      <c r="O61" s="311"/>
      <c r="P61" s="310">
        <v>1</v>
      </c>
      <c r="Q61" s="310"/>
      <c r="R61" s="311"/>
      <c r="S61" s="310">
        <v>2</v>
      </c>
      <c r="T61" s="311"/>
      <c r="U61" s="310">
        <v>43</v>
      </c>
      <c r="V61" s="310"/>
      <c r="W61" s="310"/>
      <c r="X61" s="77"/>
      <c r="Y61" s="77"/>
      <c r="Z61" s="80"/>
      <c r="AA61" s="80"/>
      <c r="AB61" s="80"/>
    </row>
    <row r="62" spans="1:28" ht="16.5" thickBot="1">
      <c r="A62" s="82" t="s">
        <v>83</v>
      </c>
      <c r="B62" s="83">
        <f>SUM(B59:B61)</f>
        <v>71</v>
      </c>
      <c r="C62" s="310">
        <f>SUM(C59:C61)</f>
        <v>2556</v>
      </c>
      <c r="D62" s="310"/>
      <c r="E62" s="310"/>
      <c r="F62" s="310">
        <f>SUM(F59:F61)</f>
        <v>106.5</v>
      </c>
      <c r="G62" s="310"/>
      <c r="H62" s="310"/>
      <c r="I62" s="310">
        <v>4</v>
      </c>
      <c r="J62" s="311"/>
      <c r="K62" s="310">
        <f>SUM(K60:K61)</f>
        <v>43</v>
      </c>
      <c r="L62" s="310"/>
      <c r="M62" s="311"/>
      <c r="N62" s="310">
        <v>2</v>
      </c>
      <c r="O62" s="311"/>
      <c r="P62" s="310">
        <v>3</v>
      </c>
      <c r="Q62" s="310"/>
      <c r="R62" s="311"/>
      <c r="S62" s="310">
        <v>24</v>
      </c>
      <c r="T62" s="311"/>
      <c r="U62" s="310">
        <f>SUM(U59:U61)</f>
        <v>147</v>
      </c>
      <c r="V62" s="310"/>
      <c r="W62" s="310"/>
      <c r="X62" s="77"/>
      <c r="Y62" s="77"/>
      <c r="Z62" s="80"/>
      <c r="AA62" s="80"/>
      <c r="AB62" s="80"/>
    </row>
    <row r="63" spans="1:28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80"/>
      <c r="AA63" s="80"/>
      <c r="AB63" s="80"/>
    </row>
    <row r="64" spans="1:28">
      <c r="A64" s="84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80"/>
      <c r="AA64" s="80"/>
      <c r="AB64" s="80"/>
    </row>
    <row r="65" spans="1:33" ht="15.75" thickBot="1">
      <c r="A65" s="84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80"/>
      <c r="AA65" s="80"/>
      <c r="AB65" s="80"/>
    </row>
    <row r="66" spans="1:33" ht="15.75" customHeight="1" thickTop="1">
      <c r="A66" s="312" t="s">
        <v>94</v>
      </c>
      <c r="B66" s="315" t="s">
        <v>123</v>
      </c>
      <c r="C66" s="315"/>
      <c r="D66" s="315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77"/>
      <c r="S66" s="77"/>
      <c r="T66" s="77"/>
      <c r="U66" s="77"/>
      <c r="V66" s="77"/>
      <c r="W66" s="77"/>
      <c r="X66" s="77"/>
      <c r="Y66" s="77"/>
      <c r="Z66" s="80"/>
      <c r="AA66" s="80"/>
      <c r="AB66" s="80"/>
    </row>
    <row r="67" spans="1:33" ht="23.25" customHeight="1">
      <c r="A67" s="313"/>
      <c r="B67" s="315" t="s">
        <v>14</v>
      </c>
      <c r="C67" s="315"/>
      <c r="D67" s="315" t="s">
        <v>128</v>
      </c>
      <c r="E67" s="315"/>
      <c r="F67" s="315"/>
      <c r="G67" s="316" t="s">
        <v>124</v>
      </c>
      <c r="H67" s="316"/>
      <c r="I67" s="316"/>
      <c r="J67" s="315" t="s">
        <v>125</v>
      </c>
      <c r="K67" s="315"/>
      <c r="L67" s="315"/>
      <c r="M67" s="315" t="s">
        <v>126</v>
      </c>
      <c r="N67" s="315"/>
      <c r="O67" s="315"/>
      <c r="P67" s="315" t="s">
        <v>13</v>
      </c>
      <c r="Q67" s="315"/>
      <c r="R67" s="77"/>
      <c r="S67" s="77"/>
      <c r="T67" s="77"/>
      <c r="U67" s="77"/>
      <c r="V67" s="77"/>
      <c r="W67" s="77"/>
      <c r="X67" s="77"/>
      <c r="Y67" s="77"/>
      <c r="Z67" s="80"/>
      <c r="AA67" s="80"/>
      <c r="AB67" s="80"/>
      <c r="AC67" s="28"/>
      <c r="AD67" s="317"/>
      <c r="AE67" s="317"/>
      <c r="AF67" s="317"/>
      <c r="AG67" s="317"/>
    </row>
    <row r="68" spans="1:33" ht="43.5" customHeight="1" thickBot="1">
      <c r="A68" s="314"/>
      <c r="B68" s="315"/>
      <c r="C68" s="315"/>
      <c r="D68" s="315"/>
      <c r="E68" s="315"/>
      <c r="F68" s="315"/>
      <c r="G68" s="316"/>
      <c r="H68" s="316"/>
      <c r="I68" s="316"/>
      <c r="J68" s="315"/>
      <c r="K68" s="315"/>
      <c r="L68" s="315"/>
      <c r="M68" s="315"/>
      <c r="N68" s="315"/>
      <c r="O68" s="315"/>
      <c r="P68" s="315"/>
      <c r="Q68" s="315"/>
      <c r="R68" s="77"/>
      <c r="S68" s="77"/>
      <c r="T68" s="77"/>
      <c r="U68" s="77"/>
      <c r="V68" s="77"/>
      <c r="W68" s="77"/>
      <c r="X68" s="77"/>
      <c r="Y68" s="77"/>
      <c r="Z68" s="80"/>
      <c r="AA68" s="80"/>
      <c r="AB68" s="80"/>
      <c r="AC68" s="28"/>
      <c r="AD68" s="319"/>
      <c r="AE68" s="317"/>
      <c r="AF68" s="317"/>
      <c r="AG68" s="317"/>
    </row>
    <row r="69" spans="1:33" ht="17.25" thickTop="1" thickBot="1">
      <c r="A69" s="85" t="s">
        <v>19</v>
      </c>
      <c r="B69" s="318">
        <v>1368</v>
      </c>
      <c r="C69" s="318"/>
      <c r="D69" s="318" t="s">
        <v>1</v>
      </c>
      <c r="E69" s="318"/>
      <c r="F69" s="318"/>
      <c r="G69" s="318">
        <v>72</v>
      </c>
      <c r="H69" s="318"/>
      <c r="I69" s="318"/>
      <c r="J69" s="318">
        <v>100</v>
      </c>
      <c r="K69" s="318"/>
      <c r="L69" s="318"/>
      <c r="M69" s="318">
        <v>144</v>
      </c>
      <c r="N69" s="318"/>
      <c r="O69" s="318"/>
      <c r="P69" s="318">
        <f>B69+G69+J69+M69</f>
        <v>1684</v>
      </c>
      <c r="Q69" s="318"/>
      <c r="R69" s="77"/>
      <c r="S69" s="77"/>
      <c r="T69" s="77"/>
      <c r="U69" s="77"/>
      <c r="V69" s="77"/>
      <c r="W69" s="77"/>
      <c r="X69" s="77"/>
      <c r="Y69" s="77"/>
      <c r="Z69" s="80"/>
      <c r="AA69" s="80"/>
      <c r="AB69" s="80"/>
      <c r="AC69" s="29"/>
      <c r="AD69" s="21"/>
      <c r="AE69" s="29"/>
      <c r="AF69" s="29"/>
      <c r="AG69" s="29"/>
    </row>
    <row r="70" spans="1:33" ht="15.75" thickBot="1">
      <c r="A70" s="86" t="s">
        <v>18</v>
      </c>
      <c r="B70" s="318">
        <v>612</v>
      </c>
      <c r="C70" s="318"/>
      <c r="D70" s="318">
        <v>756</v>
      </c>
      <c r="E70" s="318"/>
      <c r="F70" s="318"/>
      <c r="G70" s="318">
        <v>72</v>
      </c>
      <c r="H70" s="318"/>
      <c r="I70" s="318"/>
      <c r="J70" s="318">
        <v>100</v>
      </c>
      <c r="K70" s="318"/>
      <c r="L70" s="318"/>
      <c r="M70" s="318">
        <v>120</v>
      </c>
      <c r="N70" s="318"/>
      <c r="O70" s="318"/>
      <c r="P70" s="318">
        <f>B70+D70+G70+J70+M70</f>
        <v>1660</v>
      </c>
      <c r="Q70" s="318"/>
      <c r="R70" s="77"/>
      <c r="S70" s="77"/>
      <c r="T70" s="77"/>
      <c r="U70" s="77"/>
      <c r="V70" s="77"/>
      <c r="W70" s="77"/>
      <c r="X70" s="77"/>
      <c r="Y70" s="77"/>
      <c r="Z70" s="80"/>
      <c r="AA70" s="80"/>
      <c r="AB70" s="80"/>
      <c r="AC70" s="29"/>
      <c r="AD70" s="21"/>
      <c r="AE70" s="29"/>
      <c r="AF70" s="29"/>
      <c r="AG70" s="29"/>
    </row>
    <row r="71" spans="1:33" ht="15.75" thickBot="1">
      <c r="A71" s="87" t="s">
        <v>103</v>
      </c>
      <c r="B71" s="318">
        <v>576</v>
      </c>
      <c r="C71" s="318"/>
      <c r="D71" s="318">
        <v>792</v>
      </c>
      <c r="E71" s="318"/>
      <c r="F71" s="318"/>
      <c r="G71" s="318">
        <v>72</v>
      </c>
      <c r="H71" s="318"/>
      <c r="I71" s="318"/>
      <c r="J71" s="318">
        <v>100</v>
      </c>
      <c r="K71" s="318"/>
      <c r="L71" s="318"/>
      <c r="M71" s="318">
        <v>72</v>
      </c>
      <c r="N71" s="318"/>
      <c r="O71" s="318"/>
      <c r="P71" s="318">
        <f>B71+D71+G71+J71+M71</f>
        <v>1612</v>
      </c>
      <c r="Q71" s="318"/>
      <c r="R71" s="77"/>
      <c r="S71" s="77"/>
      <c r="T71" s="77"/>
      <c r="U71" s="77"/>
      <c r="V71" s="77"/>
      <c r="W71" s="77"/>
      <c r="X71" s="77"/>
      <c r="Y71" s="77"/>
      <c r="Z71" s="80"/>
      <c r="AA71" s="80"/>
      <c r="AB71" s="80"/>
      <c r="AC71" s="29"/>
      <c r="AD71" s="21"/>
      <c r="AE71" s="29"/>
      <c r="AF71" s="29"/>
      <c r="AG71" s="29"/>
    </row>
    <row r="72" spans="1:33" ht="16.5" thickTop="1" thickBot="1">
      <c r="A72" s="87" t="s">
        <v>127</v>
      </c>
      <c r="B72" s="318">
        <f>SUM(B69:B71)</f>
        <v>2556</v>
      </c>
      <c r="C72" s="318"/>
      <c r="D72" s="318">
        <f>SUM(D70:D71)</f>
        <v>1548</v>
      </c>
      <c r="E72" s="318"/>
      <c r="F72" s="318"/>
      <c r="G72" s="318">
        <f>SUM(G69:G71)</f>
        <v>216</v>
      </c>
      <c r="H72" s="318"/>
      <c r="I72" s="318"/>
      <c r="J72" s="318">
        <f>SUM(J69:J71)</f>
        <v>300</v>
      </c>
      <c r="K72" s="318"/>
      <c r="L72" s="318"/>
      <c r="M72" s="318">
        <f>SUM(M69:M71)</f>
        <v>336</v>
      </c>
      <c r="N72" s="318"/>
      <c r="O72" s="318"/>
      <c r="P72" s="318">
        <f>SUM(P69:P71)</f>
        <v>4956</v>
      </c>
      <c r="Q72" s="318"/>
      <c r="R72" s="77"/>
      <c r="S72" s="77"/>
      <c r="T72" s="77"/>
      <c r="U72" s="77"/>
      <c r="V72" s="77"/>
      <c r="W72" s="77"/>
      <c r="X72" s="77"/>
      <c r="Y72" s="77"/>
      <c r="Z72" s="80"/>
      <c r="AA72" s="80"/>
      <c r="AB72" s="80"/>
      <c r="AC72" s="29"/>
      <c r="AD72" s="21"/>
      <c r="AE72" s="29"/>
      <c r="AF72" s="29"/>
      <c r="AG72" s="29"/>
    </row>
    <row r="73" spans="1:33" ht="15.75" thickTop="1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80"/>
      <c r="AA73" s="80"/>
      <c r="AB73" s="80"/>
    </row>
    <row r="74" spans="1:33" ht="45.75" customHeight="1">
      <c r="A74" s="320" t="s">
        <v>267</v>
      </c>
      <c r="B74" s="320"/>
      <c r="C74" s="320"/>
      <c r="D74" s="320"/>
      <c r="E74" s="320"/>
      <c r="F74" s="320"/>
      <c r="G74" s="320"/>
      <c r="H74" s="320"/>
      <c r="I74" s="320"/>
      <c r="J74" s="320"/>
      <c r="K74" s="320"/>
      <c r="L74" s="320"/>
      <c r="M74" s="320"/>
      <c r="N74" s="320"/>
      <c r="O74" s="320"/>
      <c r="P74" s="320"/>
      <c r="Q74" s="320"/>
      <c r="R74" s="320"/>
      <c r="S74" s="320"/>
      <c r="T74" s="320"/>
      <c r="U74" s="320"/>
      <c r="V74" s="320"/>
      <c r="W74" s="320"/>
      <c r="X74" s="320"/>
      <c r="Y74" s="320"/>
      <c r="Z74" s="320"/>
      <c r="AA74" s="320"/>
      <c r="AB74" s="320"/>
    </row>
    <row r="75" spans="1:33">
      <c r="A75" s="22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</row>
    <row r="76" spans="1:33" ht="31.5" customHeight="1">
      <c r="A76" s="321" t="s">
        <v>216</v>
      </c>
      <c r="B76" s="321"/>
      <c r="C76" s="321"/>
      <c r="D76" s="321"/>
      <c r="E76" s="321"/>
      <c r="F76" s="321"/>
      <c r="G76" s="321"/>
      <c r="H76" s="321"/>
      <c r="I76" s="321"/>
      <c r="J76" s="321"/>
      <c r="K76" s="321"/>
      <c r="L76" s="321"/>
      <c r="M76" s="321"/>
      <c r="N76" s="321"/>
      <c r="O76" s="321"/>
      <c r="P76" s="321"/>
      <c r="Q76" s="321"/>
      <c r="R76" s="321"/>
      <c r="S76" s="321"/>
      <c r="T76" s="321"/>
      <c r="U76" s="321"/>
      <c r="V76" s="321"/>
      <c r="W76" s="321"/>
      <c r="X76" s="321"/>
      <c r="Y76" s="321"/>
      <c r="Z76" s="321"/>
      <c r="AA76" s="321"/>
      <c r="AB76" s="321"/>
    </row>
  </sheetData>
  <mergeCells count="112">
    <mergeCell ref="A74:AB74"/>
    <mergeCell ref="A76:AB76"/>
    <mergeCell ref="B72:C72"/>
    <mergeCell ref="D72:F72"/>
    <mergeCell ref="G72:I72"/>
    <mergeCell ref="J72:L72"/>
    <mergeCell ref="M72:O72"/>
    <mergeCell ref="P72:Q72"/>
    <mergeCell ref="B71:C71"/>
    <mergeCell ref="D71:F71"/>
    <mergeCell ref="G71:I71"/>
    <mergeCell ref="J71:L71"/>
    <mergeCell ref="M71:O71"/>
    <mergeCell ref="P71:Q71"/>
    <mergeCell ref="B70:C70"/>
    <mergeCell ref="D70:F70"/>
    <mergeCell ref="G70:I70"/>
    <mergeCell ref="J70:L70"/>
    <mergeCell ref="M70:O70"/>
    <mergeCell ref="P70:Q70"/>
    <mergeCell ref="AD67:AD68"/>
    <mergeCell ref="AE67:AE68"/>
    <mergeCell ref="AF67:AF68"/>
    <mergeCell ref="AG67:AG68"/>
    <mergeCell ref="B69:C69"/>
    <mergeCell ref="D69:F69"/>
    <mergeCell ref="G69:I69"/>
    <mergeCell ref="J69:L69"/>
    <mergeCell ref="M69:O69"/>
    <mergeCell ref="P69:Q69"/>
    <mergeCell ref="S62:T62"/>
    <mergeCell ref="U62:W62"/>
    <mergeCell ref="C61:E61"/>
    <mergeCell ref="F61:H61"/>
    <mergeCell ref="I61:J61"/>
    <mergeCell ref="K61:M61"/>
    <mergeCell ref="N61:O61"/>
    <mergeCell ref="P61:R61"/>
    <mergeCell ref="S61:T61"/>
    <mergeCell ref="U61:W61"/>
    <mergeCell ref="A66:A68"/>
    <mergeCell ref="B66:Q66"/>
    <mergeCell ref="B67:C68"/>
    <mergeCell ref="D67:F68"/>
    <mergeCell ref="G67:I68"/>
    <mergeCell ref="J67:L68"/>
    <mergeCell ref="M67:O68"/>
    <mergeCell ref="P67:Q68"/>
    <mergeCell ref="C62:E62"/>
    <mergeCell ref="F62:H62"/>
    <mergeCell ref="I62:J62"/>
    <mergeCell ref="K62:M62"/>
    <mergeCell ref="N62:O62"/>
    <mergeCell ref="P62:R62"/>
    <mergeCell ref="C59:E59"/>
    <mergeCell ref="F59:H59"/>
    <mergeCell ref="I59:J59"/>
    <mergeCell ref="K59:M59"/>
    <mergeCell ref="N59:O59"/>
    <mergeCell ref="P59:R59"/>
    <mergeCell ref="S59:T59"/>
    <mergeCell ref="U59:W59"/>
    <mergeCell ref="C60:E60"/>
    <mergeCell ref="F60:H60"/>
    <mergeCell ref="I60:J60"/>
    <mergeCell ref="K60:M60"/>
    <mergeCell ref="N60:O60"/>
    <mergeCell ref="P60:R60"/>
    <mergeCell ref="S60:T60"/>
    <mergeCell ref="U60:W60"/>
    <mergeCell ref="B44:B45"/>
    <mergeCell ref="A57:A58"/>
    <mergeCell ref="B57:H57"/>
    <mergeCell ref="I57:J58"/>
    <mergeCell ref="K57:M58"/>
    <mergeCell ref="N57:O58"/>
    <mergeCell ref="L38:O38"/>
    <mergeCell ref="P38:S38"/>
    <mergeCell ref="T38:W38"/>
    <mergeCell ref="P57:R58"/>
    <mergeCell ref="S57:T58"/>
    <mergeCell ref="U57:W58"/>
    <mergeCell ref="C58:E58"/>
    <mergeCell ref="F58:H58"/>
    <mergeCell ref="X38:AB38"/>
    <mergeCell ref="B40:B41"/>
    <mergeCell ref="B42:B43"/>
    <mergeCell ref="B31:B32"/>
    <mergeCell ref="B33:B34"/>
    <mergeCell ref="B35:B36"/>
    <mergeCell ref="B38:B39"/>
    <mergeCell ref="C38:F38"/>
    <mergeCell ref="G38:K38"/>
    <mergeCell ref="D8:J8"/>
    <mergeCell ref="D12:I12"/>
    <mergeCell ref="D13:L15"/>
    <mergeCell ref="M13:AB13"/>
    <mergeCell ref="M14:AB14"/>
    <mergeCell ref="M15:AB15"/>
    <mergeCell ref="D19:L19"/>
    <mergeCell ref="M19:AB19"/>
    <mergeCell ref="C29:F29"/>
    <mergeCell ref="G29:J29"/>
    <mergeCell ref="K29:N29"/>
    <mergeCell ref="O29:S29"/>
    <mergeCell ref="T29:X29"/>
    <mergeCell ref="Y29:AB29"/>
    <mergeCell ref="D16:L16"/>
    <mergeCell ref="D17:L17"/>
    <mergeCell ref="D18:L18"/>
    <mergeCell ref="M18:U18"/>
    <mergeCell ref="M16:AC16"/>
  </mergeCells>
  <pageMargins left="0.7" right="0.7" top="0.75" bottom="0.75" header="0.3" footer="0.3"/>
  <pageSetup paperSize="9" orientation="landscape" horizontalDpi="180" verticalDpi="180" r:id="rId1"/>
  <rowBreaks count="1" manualBreakCount="1">
    <brk id="54" max="28" man="1"/>
  </rowBreaks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S86"/>
  <sheetViews>
    <sheetView view="pageBreakPreview" topLeftCell="A72" zoomScale="84" zoomScaleSheetLayoutView="84" workbookViewId="0">
      <selection activeCell="O86" sqref="O86"/>
    </sheetView>
  </sheetViews>
  <sheetFormatPr defaultRowHeight="15"/>
  <cols>
    <col min="1" max="1" width="7.42578125" customWidth="1"/>
    <col min="2" max="2" width="33.28515625" customWidth="1"/>
    <col min="3" max="3" width="26.140625" customWidth="1"/>
    <col min="4" max="4" width="5" customWidth="1"/>
    <col min="5" max="5" width="3.7109375" customWidth="1"/>
    <col min="6" max="6" width="5" customWidth="1"/>
    <col min="7" max="7" width="4.85546875" customWidth="1"/>
    <col min="8" max="8" width="6.7109375" customWidth="1"/>
    <col min="9" max="10" width="5.42578125" customWidth="1"/>
    <col min="11" max="11" width="9.5703125" customWidth="1"/>
    <col min="12" max="12" width="4.85546875" customWidth="1"/>
    <col min="13" max="13" width="4.140625" customWidth="1"/>
    <col min="14" max="14" width="3.42578125" customWidth="1"/>
    <col min="15" max="15" width="3.5703125" customWidth="1"/>
    <col min="16" max="16" width="4.5703125" customWidth="1"/>
    <col min="17" max="17" width="6.140625" customWidth="1"/>
    <col min="18" max="18" width="9.140625" hidden="1" customWidth="1"/>
    <col min="19" max="19" width="5.140625" customWidth="1"/>
  </cols>
  <sheetData>
    <row r="2" spans="1:19">
      <c r="A2" s="27"/>
      <c r="B2" s="13" t="s">
        <v>212</v>
      </c>
      <c r="M2" s="20"/>
    </row>
    <row r="4" spans="1:19">
      <c r="A4" s="24"/>
    </row>
    <row r="5" spans="1:19" ht="27.75" customHeight="1">
      <c r="A5" s="361" t="s">
        <v>129</v>
      </c>
      <c r="B5" s="362" t="s">
        <v>130</v>
      </c>
      <c r="C5" s="362"/>
      <c r="D5" s="363" t="s">
        <v>131</v>
      </c>
      <c r="E5" s="363"/>
      <c r="F5" s="363"/>
      <c r="G5" s="364" t="s">
        <v>121</v>
      </c>
      <c r="H5" s="362" t="s">
        <v>132</v>
      </c>
      <c r="I5" s="362"/>
      <c r="J5" s="362"/>
      <c r="K5" s="362"/>
      <c r="L5" s="363" t="s">
        <v>133</v>
      </c>
      <c r="M5" s="363"/>
      <c r="N5" s="363"/>
      <c r="O5" s="363"/>
      <c r="P5" s="363"/>
      <c r="Q5" s="363"/>
      <c r="R5" s="363"/>
      <c r="S5" s="34"/>
    </row>
    <row r="6" spans="1:19" ht="13.5" customHeight="1">
      <c r="A6" s="361"/>
      <c r="B6" s="362"/>
      <c r="C6" s="362"/>
      <c r="D6" s="364" t="s">
        <v>134</v>
      </c>
      <c r="E6" s="364" t="s">
        <v>135</v>
      </c>
      <c r="F6" s="364" t="s">
        <v>161</v>
      </c>
      <c r="G6" s="364"/>
      <c r="H6" s="361" t="s">
        <v>136</v>
      </c>
      <c r="I6" s="362" t="s">
        <v>11</v>
      </c>
      <c r="J6" s="362"/>
      <c r="K6" s="362"/>
      <c r="L6" s="362" t="s">
        <v>19</v>
      </c>
      <c r="M6" s="362"/>
      <c r="N6" s="363" t="s">
        <v>18</v>
      </c>
      <c r="O6" s="363"/>
      <c r="P6" s="363"/>
      <c r="Q6" s="363"/>
      <c r="R6" s="39"/>
      <c r="S6" s="34"/>
    </row>
    <row r="7" spans="1:19" ht="48" customHeight="1">
      <c r="A7" s="361"/>
      <c r="B7" s="362"/>
      <c r="C7" s="362"/>
      <c r="D7" s="364"/>
      <c r="E7" s="364"/>
      <c r="F7" s="364"/>
      <c r="G7" s="364"/>
      <c r="H7" s="361"/>
      <c r="I7" s="361" t="s">
        <v>137</v>
      </c>
      <c r="J7" s="361" t="s">
        <v>138</v>
      </c>
      <c r="K7" s="365" t="s">
        <v>162</v>
      </c>
      <c r="L7" s="363" t="s">
        <v>139</v>
      </c>
      <c r="M7" s="363"/>
      <c r="N7" s="363"/>
      <c r="O7" s="363"/>
      <c r="P7" s="363"/>
      <c r="Q7" s="363"/>
      <c r="R7" s="363"/>
      <c r="S7" s="34"/>
    </row>
    <row r="8" spans="1:19">
      <c r="A8" s="361"/>
      <c r="B8" s="362"/>
      <c r="C8" s="362"/>
      <c r="D8" s="364"/>
      <c r="E8" s="364"/>
      <c r="F8" s="364"/>
      <c r="G8" s="364"/>
      <c r="H8" s="361"/>
      <c r="I8" s="361"/>
      <c r="J8" s="361"/>
      <c r="K8" s="366"/>
      <c r="L8" s="40">
        <v>1</v>
      </c>
      <c r="M8" s="40">
        <v>2</v>
      </c>
      <c r="N8" s="40">
        <v>3</v>
      </c>
      <c r="O8" s="210">
        <v>4</v>
      </c>
      <c r="P8" s="40">
        <v>5</v>
      </c>
      <c r="Q8" s="362">
        <v>6</v>
      </c>
      <c r="R8" s="362"/>
      <c r="S8" s="34"/>
    </row>
    <row r="9" spans="1:19">
      <c r="A9" s="41">
        <v>1</v>
      </c>
      <c r="B9" s="369">
        <v>2</v>
      </c>
      <c r="C9" s="369"/>
      <c r="D9" s="42">
        <v>3</v>
      </c>
      <c r="E9" s="42">
        <v>4</v>
      </c>
      <c r="F9" s="42">
        <v>5</v>
      </c>
      <c r="G9" s="42">
        <v>6</v>
      </c>
      <c r="H9" s="42">
        <v>7</v>
      </c>
      <c r="I9" s="42">
        <v>8</v>
      </c>
      <c r="J9" s="43">
        <v>9</v>
      </c>
      <c r="K9" s="43">
        <v>10</v>
      </c>
      <c r="L9" s="43">
        <v>11</v>
      </c>
      <c r="M9" s="43">
        <v>12</v>
      </c>
      <c r="N9" s="43">
        <v>13</v>
      </c>
      <c r="O9" s="273">
        <v>14</v>
      </c>
      <c r="P9" s="43">
        <v>15</v>
      </c>
      <c r="Q9" s="368">
        <v>16</v>
      </c>
      <c r="R9" s="368"/>
      <c r="S9" s="34"/>
    </row>
    <row r="10" spans="1:19" ht="11.25" customHeight="1">
      <c r="A10" s="90" t="s">
        <v>140</v>
      </c>
      <c r="B10" s="341" t="s">
        <v>22</v>
      </c>
      <c r="C10" s="341"/>
      <c r="D10" s="91"/>
      <c r="E10" s="42"/>
      <c r="F10" s="42"/>
      <c r="G10" s="59">
        <f>G11+G12+G13+G14+G15+G16+G17+G18+G19+G20+G21+G22+G23</f>
        <v>57</v>
      </c>
      <c r="H10" s="59">
        <f>H11+H12+H13+H14+H15+H16+H17+H18+H19+H20+H21+H22+H23</f>
        <v>1368</v>
      </c>
      <c r="I10" s="45">
        <f>I11+I12+I13+I14+I15+I16+I17+I18+I19+I20+I21+I22</f>
        <v>1068</v>
      </c>
      <c r="J10" s="89">
        <f>J18+J19+J20+J22+J23</f>
        <v>300</v>
      </c>
      <c r="K10" s="88"/>
      <c r="L10" s="179">
        <f>L11+L12+L13+L14+L15+L16+L17+L18+L19+L20+L21+L22+L23</f>
        <v>648</v>
      </c>
      <c r="M10" s="179">
        <f>M11+M12+M13+M14+M15+M16+M17+M18+M19+M20+M21+M22+M23</f>
        <v>720</v>
      </c>
      <c r="N10" s="46"/>
      <c r="O10" s="212"/>
      <c r="P10" s="46"/>
      <c r="Q10" s="370"/>
      <c r="R10" s="370"/>
      <c r="S10" s="34"/>
    </row>
    <row r="11" spans="1:19">
      <c r="A11" s="32" t="s">
        <v>141</v>
      </c>
      <c r="B11" s="367" t="s">
        <v>24</v>
      </c>
      <c r="C11" s="367"/>
      <c r="D11" s="5" t="s">
        <v>268</v>
      </c>
      <c r="E11" s="42"/>
      <c r="F11" s="42"/>
      <c r="G11" s="58">
        <v>3</v>
      </c>
      <c r="H11" s="58">
        <v>72</v>
      </c>
      <c r="I11" s="42">
        <v>72</v>
      </c>
      <c r="J11" s="88"/>
      <c r="K11" s="88"/>
      <c r="L11" s="178">
        <v>24</v>
      </c>
      <c r="M11" s="178">
        <v>48</v>
      </c>
      <c r="N11" s="43"/>
      <c r="O11" s="211"/>
      <c r="P11" s="43"/>
      <c r="Q11" s="368"/>
      <c r="R11" s="368"/>
      <c r="S11" s="34"/>
    </row>
    <row r="12" spans="1:19">
      <c r="A12" s="32" t="s">
        <v>142</v>
      </c>
      <c r="B12" s="367" t="s">
        <v>27</v>
      </c>
      <c r="C12" s="367"/>
      <c r="D12" s="42"/>
      <c r="E12" s="42"/>
      <c r="F12" s="42"/>
      <c r="G12" s="58">
        <v>3</v>
      </c>
      <c r="H12" s="58">
        <v>72</v>
      </c>
      <c r="I12" s="42">
        <v>72</v>
      </c>
      <c r="J12" s="88"/>
      <c r="K12" s="88"/>
      <c r="L12" s="178">
        <v>24</v>
      </c>
      <c r="M12" s="178">
        <v>48</v>
      </c>
      <c r="N12" s="43"/>
      <c r="O12" s="211"/>
      <c r="P12" s="43"/>
      <c r="Q12" s="368"/>
      <c r="R12" s="368"/>
      <c r="S12" s="34"/>
    </row>
    <row r="13" spans="1:19">
      <c r="A13" s="32" t="s">
        <v>143</v>
      </c>
      <c r="B13" s="367" t="s">
        <v>144</v>
      </c>
      <c r="C13" s="367"/>
      <c r="D13" s="5" t="s">
        <v>268</v>
      </c>
      <c r="E13" s="42"/>
      <c r="F13" s="42"/>
      <c r="G13" s="58">
        <v>4</v>
      </c>
      <c r="H13" s="58">
        <v>96</v>
      </c>
      <c r="I13" s="42">
        <v>96</v>
      </c>
      <c r="J13" s="88"/>
      <c r="K13" s="88"/>
      <c r="L13" s="178">
        <v>48</v>
      </c>
      <c r="M13" s="178">
        <v>48</v>
      </c>
      <c r="N13" s="43"/>
      <c r="O13" s="211"/>
      <c r="P13" s="43"/>
      <c r="Q13" s="368"/>
      <c r="R13" s="368"/>
      <c r="S13" s="34"/>
    </row>
    <row r="14" spans="1:19">
      <c r="A14" s="32" t="s">
        <v>145</v>
      </c>
      <c r="B14" s="367" t="s">
        <v>146</v>
      </c>
      <c r="C14" s="367"/>
      <c r="D14" s="42"/>
      <c r="E14" s="5" t="s">
        <v>268</v>
      </c>
      <c r="F14" s="42"/>
      <c r="G14" s="58">
        <v>4</v>
      </c>
      <c r="H14" s="58">
        <v>96</v>
      </c>
      <c r="I14" s="42">
        <v>96</v>
      </c>
      <c r="J14" s="88"/>
      <c r="K14" s="88"/>
      <c r="L14" s="178">
        <v>72</v>
      </c>
      <c r="M14" s="178">
        <v>24</v>
      </c>
      <c r="N14" s="43"/>
      <c r="O14" s="211"/>
      <c r="P14" s="43"/>
      <c r="Q14" s="368"/>
      <c r="R14" s="368"/>
      <c r="S14" s="34"/>
    </row>
    <row r="15" spans="1:19">
      <c r="A15" s="32" t="s">
        <v>147</v>
      </c>
      <c r="B15" s="367" t="s">
        <v>34</v>
      </c>
      <c r="C15" s="367"/>
      <c r="D15" s="5" t="s">
        <v>268</v>
      </c>
      <c r="E15" s="42"/>
      <c r="F15" s="42"/>
      <c r="G15" s="58">
        <v>4</v>
      </c>
      <c r="H15" s="58">
        <v>96</v>
      </c>
      <c r="I15" s="42">
        <v>96</v>
      </c>
      <c r="J15" s="88"/>
      <c r="K15" s="88"/>
      <c r="L15" s="178">
        <v>72</v>
      </c>
      <c r="M15" s="178">
        <v>24</v>
      </c>
      <c r="N15" s="43"/>
      <c r="O15" s="211"/>
      <c r="P15" s="43"/>
      <c r="Q15" s="368"/>
      <c r="R15" s="368"/>
      <c r="S15" s="34"/>
    </row>
    <row r="16" spans="1:19">
      <c r="A16" s="32" t="s">
        <v>148</v>
      </c>
      <c r="B16" s="367" t="s">
        <v>149</v>
      </c>
      <c r="C16" s="367"/>
      <c r="D16" s="42"/>
      <c r="E16" s="42"/>
      <c r="F16" s="42"/>
      <c r="G16" s="58">
        <v>3</v>
      </c>
      <c r="H16" s="58">
        <v>72</v>
      </c>
      <c r="I16" s="42">
        <v>72</v>
      </c>
      <c r="J16" s="88"/>
      <c r="K16" s="88"/>
      <c r="L16" s="178">
        <v>24</v>
      </c>
      <c r="M16" s="178">
        <v>48</v>
      </c>
      <c r="N16" s="43"/>
      <c r="O16" s="211"/>
      <c r="P16" s="43"/>
      <c r="Q16" s="368"/>
      <c r="R16" s="368"/>
      <c r="S16" s="34"/>
    </row>
    <row r="17" spans="1:19">
      <c r="A17" s="32" t="s">
        <v>150</v>
      </c>
      <c r="B17" s="367" t="s">
        <v>39</v>
      </c>
      <c r="C17" s="367"/>
      <c r="D17" s="5" t="s">
        <v>268</v>
      </c>
      <c r="E17" s="42"/>
      <c r="F17" s="42"/>
      <c r="G17" s="58">
        <v>8</v>
      </c>
      <c r="H17" s="58">
        <v>192</v>
      </c>
      <c r="I17" s="42">
        <v>192</v>
      </c>
      <c r="J17" s="88"/>
      <c r="K17" s="88"/>
      <c r="L17" s="178">
        <v>96</v>
      </c>
      <c r="M17" s="178">
        <v>96</v>
      </c>
      <c r="N17" s="43"/>
      <c r="O17" s="211"/>
      <c r="P17" s="43"/>
      <c r="Q17" s="368"/>
      <c r="R17" s="368"/>
      <c r="S17" s="34"/>
    </row>
    <row r="18" spans="1:19">
      <c r="A18" s="32" t="s">
        <v>151</v>
      </c>
      <c r="B18" s="367" t="s">
        <v>41</v>
      </c>
      <c r="C18" s="367"/>
      <c r="D18" s="42"/>
      <c r="E18" s="5"/>
      <c r="F18" s="42"/>
      <c r="G18" s="58">
        <v>3</v>
      </c>
      <c r="H18" s="58">
        <v>72</v>
      </c>
      <c r="I18" s="42">
        <v>48</v>
      </c>
      <c r="J18" s="88">
        <v>24</v>
      </c>
      <c r="K18" s="88"/>
      <c r="L18" s="178">
        <v>24</v>
      </c>
      <c r="M18" s="178">
        <v>48</v>
      </c>
      <c r="N18" s="43"/>
      <c r="O18" s="211"/>
      <c r="P18" s="43"/>
      <c r="Q18" s="368"/>
      <c r="R18" s="368"/>
      <c r="S18" s="34"/>
    </row>
    <row r="19" spans="1:19">
      <c r="A19" s="32" t="s">
        <v>152</v>
      </c>
      <c r="B19" s="367" t="s">
        <v>43</v>
      </c>
      <c r="C19" s="367"/>
      <c r="D19" s="5"/>
      <c r="E19" s="5" t="s">
        <v>268</v>
      </c>
      <c r="F19" s="42"/>
      <c r="G19" s="58">
        <v>6</v>
      </c>
      <c r="H19" s="58">
        <v>144</v>
      </c>
      <c r="I19" s="42">
        <v>96</v>
      </c>
      <c r="J19" s="88">
        <v>48</v>
      </c>
      <c r="K19" s="88"/>
      <c r="L19" s="178">
        <v>72</v>
      </c>
      <c r="M19" s="178">
        <v>72</v>
      </c>
      <c r="N19" s="78"/>
      <c r="O19" s="78"/>
      <c r="P19" s="78"/>
      <c r="Q19" s="78"/>
      <c r="R19" s="78"/>
      <c r="S19" s="75"/>
    </row>
    <row r="20" spans="1:19">
      <c r="A20" s="32" t="s">
        <v>153</v>
      </c>
      <c r="B20" s="367" t="s">
        <v>191</v>
      </c>
      <c r="C20" s="367"/>
      <c r="D20" s="5" t="s">
        <v>268</v>
      </c>
      <c r="E20" s="42"/>
      <c r="F20" s="42"/>
      <c r="G20" s="58">
        <v>6</v>
      </c>
      <c r="H20" s="58">
        <v>144</v>
      </c>
      <c r="I20" s="42">
        <v>96</v>
      </c>
      <c r="J20" s="88">
        <v>48</v>
      </c>
      <c r="K20" s="88"/>
      <c r="L20" s="178">
        <v>72</v>
      </c>
      <c r="M20" s="178">
        <v>72</v>
      </c>
      <c r="N20" s="78"/>
      <c r="O20" s="78"/>
      <c r="P20" s="78"/>
      <c r="Q20" s="78"/>
      <c r="R20" s="78"/>
      <c r="S20" s="75"/>
    </row>
    <row r="21" spans="1:19">
      <c r="A21" s="32" t="s">
        <v>154</v>
      </c>
      <c r="B21" s="367" t="s">
        <v>46</v>
      </c>
      <c r="C21" s="367"/>
      <c r="D21" s="42"/>
      <c r="E21" s="5" t="s">
        <v>268</v>
      </c>
      <c r="F21" s="42"/>
      <c r="G21" s="58">
        <v>3</v>
      </c>
      <c r="H21" s="58">
        <v>72</v>
      </c>
      <c r="I21" s="42">
        <v>72</v>
      </c>
      <c r="J21" s="88"/>
      <c r="K21" s="88"/>
      <c r="L21" s="178">
        <v>24</v>
      </c>
      <c r="M21" s="178">
        <v>48</v>
      </c>
      <c r="N21" s="43"/>
      <c r="O21" s="211"/>
      <c r="P21" s="43"/>
      <c r="Q21" s="368"/>
      <c r="R21" s="368"/>
      <c r="S21" s="34"/>
    </row>
    <row r="22" spans="1:19">
      <c r="A22" s="32" t="s">
        <v>155</v>
      </c>
      <c r="B22" s="367" t="s">
        <v>48</v>
      </c>
      <c r="C22" s="367"/>
      <c r="D22" s="91"/>
      <c r="E22" s="42"/>
      <c r="F22" s="42"/>
      <c r="G22" s="58">
        <v>4</v>
      </c>
      <c r="H22" s="58">
        <v>96</v>
      </c>
      <c r="I22" s="42">
        <v>60</v>
      </c>
      <c r="J22" s="88">
        <v>36</v>
      </c>
      <c r="K22" s="88"/>
      <c r="L22" s="178">
        <v>24</v>
      </c>
      <c r="M22" s="178">
        <v>72</v>
      </c>
      <c r="N22" s="43"/>
      <c r="O22" s="211"/>
      <c r="P22" s="43"/>
      <c r="Q22" s="368"/>
      <c r="R22" s="368"/>
      <c r="S22" s="34"/>
    </row>
    <row r="23" spans="1:19">
      <c r="A23" s="32" t="s">
        <v>156</v>
      </c>
      <c r="B23" s="367" t="s">
        <v>192</v>
      </c>
      <c r="C23" s="367"/>
      <c r="E23" s="42"/>
      <c r="F23" s="42"/>
      <c r="G23" s="58">
        <v>6</v>
      </c>
      <c r="H23" s="58">
        <v>144</v>
      </c>
      <c r="I23" s="42"/>
      <c r="J23" s="88">
        <v>144</v>
      </c>
      <c r="K23" s="88"/>
      <c r="L23" s="178">
        <v>72</v>
      </c>
      <c r="M23" s="178">
        <v>72</v>
      </c>
      <c r="N23" s="43"/>
      <c r="O23" s="211"/>
      <c r="P23" s="43"/>
      <c r="Q23" s="368"/>
      <c r="R23" s="368"/>
      <c r="S23" s="34"/>
    </row>
    <row r="24" spans="1:19" ht="12" customHeight="1">
      <c r="A24" s="36" t="s">
        <v>50</v>
      </c>
      <c r="B24" s="371" t="s">
        <v>51</v>
      </c>
      <c r="C24" s="371"/>
      <c r="D24" s="47"/>
      <c r="E24" s="47"/>
      <c r="F24" s="47"/>
      <c r="G24" s="56">
        <v>14.5</v>
      </c>
      <c r="H24" s="56">
        <f>H26+H29+H30+H32+H33+H34+H35</f>
        <v>348</v>
      </c>
      <c r="I24" s="44">
        <f>I26+I29+I30+I32+I33+I34+I35</f>
        <v>132</v>
      </c>
      <c r="J24" s="44">
        <f>J26+J29+J30+J32+J33+J34+J35</f>
        <v>216</v>
      </c>
      <c r="K24" s="33"/>
      <c r="L24" s="53"/>
      <c r="M24" s="53"/>
      <c r="N24" s="53">
        <f>N26+N29+N32+N35+N30+N34</f>
        <v>204</v>
      </c>
      <c r="O24" s="214">
        <f>O26+O29+O30+O32+O34+O35</f>
        <v>144</v>
      </c>
      <c r="P24" s="53"/>
      <c r="Q24" s="372"/>
      <c r="R24" s="372"/>
      <c r="S24" s="34"/>
    </row>
    <row r="25" spans="1:19" ht="11.25" customHeight="1">
      <c r="A25" s="35" t="s">
        <v>157</v>
      </c>
      <c r="B25" s="341" t="s">
        <v>53</v>
      </c>
      <c r="C25" s="341"/>
      <c r="D25" s="47"/>
      <c r="E25" s="47"/>
      <c r="F25" s="47"/>
      <c r="G25" s="56"/>
      <c r="H25" s="56"/>
      <c r="I25" s="44"/>
      <c r="J25" s="44"/>
      <c r="K25" s="33"/>
      <c r="L25" s="33"/>
      <c r="M25" s="33"/>
      <c r="N25" s="33"/>
      <c r="O25" s="215"/>
      <c r="P25" s="33"/>
      <c r="Q25" s="33"/>
      <c r="R25" s="33"/>
      <c r="S25" s="34"/>
    </row>
    <row r="26" spans="1:19" ht="23.25" customHeight="1">
      <c r="A26" s="32" t="s">
        <v>164</v>
      </c>
      <c r="B26" s="37" t="s">
        <v>165</v>
      </c>
      <c r="C26" s="373" t="s">
        <v>54</v>
      </c>
      <c r="D26" s="334"/>
      <c r="E26" s="334" t="s">
        <v>269</v>
      </c>
      <c r="F26" s="334"/>
      <c r="G26" s="334">
        <v>3.5</v>
      </c>
      <c r="H26" s="378">
        <v>84</v>
      </c>
      <c r="I26" s="376"/>
      <c r="J26" s="359">
        <v>84</v>
      </c>
      <c r="K26" s="67"/>
      <c r="L26" s="67"/>
      <c r="M26" s="67"/>
      <c r="N26" s="353">
        <v>60</v>
      </c>
      <c r="O26" s="351">
        <v>24</v>
      </c>
      <c r="P26" s="353"/>
      <c r="Q26" s="351"/>
      <c r="R26" s="374"/>
      <c r="S26" s="34"/>
    </row>
    <row r="27" spans="1:19" ht="23.25" customHeight="1">
      <c r="A27" s="5" t="s">
        <v>166</v>
      </c>
      <c r="B27" s="37" t="s">
        <v>167</v>
      </c>
      <c r="C27" s="373"/>
      <c r="D27" s="336"/>
      <c r="E27" s="336"/>
      <c r="F27" s="336"/>
      <c r="G27" s="336"/>
      <c r="H27" s="379"/>
      <c r="I27" s="377"/>
      <c r="J27" s="360"/>
      <c r="K27" s="67"/>
      <c r="L27" s="67"/>
      <c r="M27" s="67"/>
      <c r="N27" s="354"/>
      <c r="O27" s="352"/>
      <c r="P27" s="354"/>
      <c r="Q27" s="352"/>
      <c r="R27" s="375"/>
      <c r="S27" s="34"/>
    </row>
    <row r="28" spans="1:19" ht="14.25" customHeight="1">
      <c r="A28" s="35" t="s">
        <v>158</v>
      </c>
      <c r="B28" s="341" t="s">
        <v>159</v>
      </c>
      <c r="C28" s="341"/>
      <c r="D28" s="47"/>
      <c r="E28" s="47"/>
      <c r="F28" s="47"/>
      <c r="G28" s="68"/>
      <c r="H28" s="71"/>
      <c r="I28" s="68"/>
      <c r="J28" s="68"/>
      <c r="K28" s="67"/>
      <c r="L28" s="67"/>
      <c r="M28" s="67"/>
      <c r="N28" s="67"/>
      <c r="O28" s="215"/>
      <c r="P28" s="33"/>
      <c r="Q28" s="33"/>
      <c r="R28" s="33"/>
      <c r="S28" s="34"/>
    </row>
    <row r="29" spans="1:19" ht="22.5" customHeight="1">
      <c r="A29" s="32" t="s">
        <v>168</v>
      </c>
      <c r="B29" s="37" t="s">
        <v>169</v>
      </c>
      <c r="C29" s="2" t="s">
        <v>56</v>
      </c>
      <c r="D29" s="47"/>
      <c r="E29" s="334" t="s">
        <v>269</v>
      </c>
      <c r="F29" s="47"/>
      <c r="G29" s="68">
        <v>2</v>
      </c>
      <c r="H29" s="71" t="s">
        <v>163</v>
      </c>
      <c r="I29" s="30">
        <v>18</v>
      </c>
      <c r="J29" s="30">
        <v>30</v>
      </c>
      <c r="K29" s="67"/>
      <c r="L29" s="67"/>
      <c r="M29" s="67"/>
      <c r="N29" s="67">
        <v>24</v>
      </c>
      <c r="O29" s="207">
        <v>24</v>
      </c>
      <c r="P29" s="33"/>
      <c r="Q29" s="348"/>
      <c r="R29" s="348"/>
      <c r="S29" s="34"/>
    </row>
    <row r="30" spans="1:19" ht="22.5" customHeight="1">
      <c r="A30" s="5" t="s">
        <v>170</v>
      </c>
      <c r="B30" s="37" t="s">
        <v>171</v>
      </c>
      <c r="C30" s="2" t="s">
        <v>57</v>
      </c>
      <c r="D30" s="47"/>
      <c r="E30" s="336"/>
      <c r="F30" s="47"/>
      <c r="G30" s="68">
        <v>2</v>
      </c>
      <c r="H30" s="71">
        <v>48</v>
      </c>
      <c r="I30" s="30">
        <v>18</v>
      </c>
      <c r="J30" s="30">
        <v>30</v>
      </c>
      <c r="K30" s="67"/>
      <c r="L30" s="67"/>
      <c r="M30" s="67"/>
      <c r="N30">
        <v>24</v>
      </c>
      <c r="O30" s="215">
        <v>24</v>
      </c>
      <c r="P30" s="33"/>
      <c r="Q30" s="348"/>
      <c r="R30" s="348"/>
      <c r="S30" s="34"/>
    </row>
    <row r="31" spans="1:19" ht="12" customHeight="1">
      <c r="A31" s="36" t="s">
        <v>160</v>
      </c>
      <c r="B31" s="341" t="s">
        <v>59</v>
      </c>
      <c r="C31" s="341"/>
      <c r="D31" s="47"/>
      <c r="E31" s="47"/>
      <c r="F31" s="47"/>
      <c r="G31" s="5"/>
      <c r="H31" s="5"/>
      <c r="I31" s="5"/>
      <c r="J31" s="5"/>
      <c r="K31" s="5"/>
      <c r="L31" s="5"/>
      <c r="M31" s="5"/>
      <c r="N31" s="5"/>
      <c r="O31" s="213"/>
      <c r="P31" s="33"/>
      <c r="Q31" s="33"/>
      <c r="R31" s="33"/>
      <c r="S31" s="34"/>
    </row>
    <row r="32" spans="1:19" ht="22.5" customHeight="1">
      <c r="A32" s="32" t="s">
        <v>172</v>
      </c>
      <c r="B32" s="31" t="s">
        <v>173</v>
      </c>
      <c r="C32" s="355" t="s">
        <v>60</v>
      </c>
      <c r="D32" s="334"/>
      <c r="F32" s="334"/>
      <c r="G32" s="334">
        <v>3</v>
      </c>
      <c r="H32" s="357">
        <v>72</v>
      </c>
      <c r="I32" s="359">
        <v>48</v>
      </c>
      <c r="J32" s="359">
        <v>24</v>
      </c>
      <c r="K32" s="353"/>
      <c r="L32" s="353"/>
      <c r="M32" s="353"/>
      <c r="N32" s="353">
        <v>48</v>
      </c>
      <c r="O32" s="351">
        <v>24</v>
      </c>
      <c r="P32" s="353"/>
      <c r="Q32" s="351"/>
      <c r="R32" s="79"/>
      <c r="S32" s="34"/>
    </row>
    <row r="33" spans="1:19" ht="24" customHeight="1">
      <c r="A33" s="32" t="s">
        <v>174</v>
      </c>
      <c r="B33" s="31" t="s">
        <v>175</v>
      </c>
      <c r="C33" s="356"/>
      <c r="D33" s="336"/>
      <c r="F33" s="336"/>
      <c r="G33" s="336"/>
      <c r="H33" s="358"/>
      <c r="I33" s="360"/>
      <c r="J33" s="360"/>
      <c r="K33" s="354"/>
      <c r="L33" s="354"/>
      <c r="M33" s="354"/>
      <c r="N33" s="354"/>
      <c r="O33" s="352"/>
      <c r="P33" s="354"/>
      <c r="Q33" s="352"/>
      <c r="R33" s="79"/>
      <c r="S33" s="34"/>
    </row>
    <row r="34" spans="1:19" ht="36" customHeight="1">
      <c r="A34" s="32" t="s">
        <v>176</v>
      </c>
      <c r="B34" s="38" t="s">
        <v>177</v>
      </c>
      <c r="C34" s="2" t="s">
        <v>61</v>
      </c>
      <c r="D34" s="47"/>
      <c r="E34" s="334" t="s">
        <v>269</v>
      </c>
      <c r="F34" s="47"/>
      <c r="G34" s="68">
        <v>2</v>
      </c>
      <c r="H34" s="72">
        <v>48</v>
      </c>
      <c r="I34" s="30">
        <v>24</v>
      </c>
      <c r="J34" s="30">
        <v>24</v>
      </c>
      <c r="K34" s="67"/>
      <c r="L34" s="67"/>
      <c r="M34" s="67"/>
      <c r="N34" s="3">
        <v>24</v>
      </c>
      <c r="O34" s="207">
        <v>24</v>
      </c>
      <c r="P34" s="33"/>
      <c r="Q34" s="348"/>
      <c r="R34" s="348"/>
      <c r="S34" s="34"/>
    </row>
    <row r="35" spans="1:19" ht="14.25" customHeight="1">
      <c r="A35" s="52" t="s">
        <v>178</v>
      </c>
      <c r="B35" s="30" t="s">
        <v>179</v>
      </c>
      <c r="C35" s="2" t="s">
        <v>62</v>
      </c>
      <c r="D35" s="47"/>
      <c r="E35" s="336"/>
      <c r="F35" s="47"/>
      <c r="G35" s="68">
        <v>2</v>
      </c>
      <c r="H35" s="72">
        <v>48</v>
      </c>
      <c r="I35" s="30">
        <v>24</v>
      </c>
      <c r="J35" s="30">
        <v>24</v>
      </c>
      <c r="K35" s="67"/>
      <c r="L35" s="67"/>
      <c r="M35" s="67"/>
      <c r="N35" s="67">
        <v>24</v>
      </c>
      <c r="O35" s="207">
        <v>24</v>
      </c>
      <c r="P35" s="33"/>
      <c r="Q35" s="348"/>
      <c r="R35" s="348"/>
      <c r="S35" s="34"/>
    </row>
    <row r="36" spans="1:19" ht="10.5" customHeight="1">
      <c r="A36" s="406" t="s">
        <v>228</v>
      </c>
      <c r="B36" s="406"/>
      <c r="C36" s="406"/>
      <c r="D36" s="195"/>
      <c r="E36" s="196"/>
      <c r="F36" s="196"/>
      <c r="G36" s="184">
        <f>G41+G42+G43+G44+G46+G47+G48+G51+G53+G56+G57</f>
        <v>42.5</v>
      </c>
      <c r="H36" s="185">
        <f>H41+H42+H43+H44+H46+H47+H48+H51+H52+H56+H57</f>
        <v>1020</v>
      </c>
      <c r="I36" s="186">
        <f>I41+I42+I44+I46+I47+I51+I52</f>
        <v>216</v>
      </c>
      <c r="J36" s="186">
        <f>J41+J42+J44+J46</f>
        <v>48</v>
      </c>
      <c r="K36" s="186">
        <f>K43+K48+K56+K57</f>
        <v>756</v>
      </c>
      <c r="L36" s="187"/>
      <c r="M36" s="187"/>
      <c r="N36" s="187">
        <f>N41+N42+N43+N46+N48+N56+N47+N44</f>
        <v>444</v>
      </c>
      <c r="O36" s="187">
        <f>O41+O42+O43+O44+O46+O47+O48+O51+O52+O56+O57</f>
        <v>576</v>
      </c>
      <c r="P36" s="187"/>
      <c r="Q36" s="187"/>
      <c r="R36" s="187"/>
      <c r="S36" s="34"/>
    </row>
    <row r="37" spans="1:19" ht="15" hidden="1" customHeight="1">
      <c r="A37" s="103" t="s">
        <v>63</v>
      </c>
      <c r="B37" s="407" t="s">
        <v>64</v>
      </c>
      <c r="C37" s="407"/>
      <c r="D37" s="189"/>
      <c r="E37" s="183"/>
      <c r="F37" s="183"/>
      <c r="G37" s="184"/>
      <c r="H37" s="185"/>
      <c r="I37" s="186"/>
      <c r="J37" s="186"/>
      <c r="K37" s="186"/>
      <c r="L37" s="3"/>
      <c r="M37" s="3"/>
      <c r="N37" s="187"/>
      <c r="O37" s="187"/>
      <c r="P37" s="187"/>
      <c r="Q37" s="187"/>
      <c r="R37" s="187"/>
      <c r="S37" s="34"/>
    </row>
    <row r="38" spans="1:19" ht="12.75" hidden="1" customHeight="1">
      <c r="A38" s="190" t="s">
        <v>65</v>
      </c>
      <c r="B38" s="341" t="s">
        <v>230</v>
      </c>
      <c r="C38" s="341"/>
      <c r="D38" s="189"/>
      <c r="E38" s="183"/>
      <c r="F38" s="183"/>
      <c r="G38" s="184"/>
      <c r="H38" s="185"/>
      <c r="I38" s="186"/>
      <c r="J38" s="186"/>
      <c r="K38" s="186"/>
      <c r="L38" s="3"/>
      <c r="M38" s="3"/>
      <c r="N38" s="187"/>
      <c r="O38" s="187"/>
      <c r="P38" s="187"/>
      <c r="Q38" s="187"/>
      <c r="R38" s="187"/>
      <c r="S38" s="34"/>
    </row>
    <row r="39" spans="1:19" ht="12.75" customHeight="1">
      <c r="A39" s="281" t="s">
        <v>63</v>
      </c>
      <c r="B39" s="382" t="s">
        <v>64</v>
      </c>
      <c r="C39" s="383"/>
      <c r="D39" s="285"/>
      <c r="E39" s="183"/>
      <c r="F39" s="183"/>
      <c r="G39" s="184"/>
      <c r="H39" s="185"/>
      <c r="I39" s="186"/>
      <c r="J39" s="186"/>
      <c r="K39" s="186"/>
      <c r="L39" s="3"/>
      <c r="M39" s="3"/>
      <c r="N39" s="187"/>
      <c r="O39" s="187"/>
      <c r="P39" s="187"/>
      <c r="Q39" s="187"/>
      <c r="R39" s="187"/>
      <c r="S39" s="75"/>
    </row>
    <row r="40" spans="1:19" ht="27" customHeight="1">
      <c r="A40" s="282" t="s">
        <v>65</v>
      </c>
      <c r="B40" s="380" t="s">
        <v>230</v>
      </c>
      <c r="C40" s="381"/>
      <c r="D40" s="285"/>
      <c r="E40" s="183"/>
      <c r="F40" s="183"/>
      <c r="G40" s="184"/>
      <c r="H40" s="185"/>
      <c r="I40" s="186"/>
      <c r="J40" s="186"/>
      <c r="K40" s="186"/>
      <c r="L40" s="3"/>
      <c r="M40" s="3"/>
      <c r="N40" s="187"/>
      <c r="O40" s="187"/>
      <c r="P40" s="187"/>
      <c r="Q40" s="187"/>
      <c r="R40" s="187"/>
      <c r="S40" s="75"/>
    </row>
    <row r="41" spans="1:19" ht="29.25" customHeight="1">
      <c r="A41" s="32" t="s">
        <v>164</v>
      </c>
      <c r="B41" s="264" t="s">
        <v>240</v>
      </c>
      <c r="C41" s="265" t="s">
        <v>72</v>
      </c>
      <c r="D41" s="334" t="s">
        <v>269</v>
      </c>
      <c r="E41" s="97"/>
      <c r="F41" s="97"/>
      <c r="G41" s="98">
        <v>2</v>
      </c>
      <c r="H41" s="248">
        <v>48</v>
      </c>
      <c r="I41" s="248">
        <v>36</v>
      </c>
      <c r="J41" s="248">
        <v>12</v>
      </c>
      <c r="K41" s="109"/>
      <c r="L41" s="95"/>
      <c r="M41" s="95"/>
      <c r="N41" s="95">
        <v>24</v>
      </c>
      <c r="O41" s="3">
        <v>24</v>
      </c>
      <c r="P41" s="95"/>
      <c r="Q41" s="95"/>
      <c r="R41" s="95"/>
      <c r="S41" s="34"/>
    </row>
    <row r="42" spans="1:19" ht="25.5" customHeight="1">
      <c r="A42" s="32" t="s">
        <v>166</v>
      </c>
      <c r="B42" s="264" t="s">
        <v>241</v>
      </c>
      <c r="C42" s="265" t="s">
        <v>70</v>
      </c>
      <c r="D42" s="335"/>
      <c r="E42" s="42"/>
      <c r="F42" s="49"/>
      <c r="G42" s="50">
        <v>2</v>
      </c>
      <c r="H42" s="248">
        <v>48</v>
      </c>
      <c r="I42" s="248">
        <v>36</v>
      </c>
      <c r="J42" s="248">
        <v>12</v>
      </c>
      <c r="K42" s="109"/>
      <c r="L42" s="95"/>
      <c r="M42" s="95"/>
      <c r="N42" s="95">
        <v>24</v>
      </c>
      <c r="O42" s="3">
        <v>24</v>
      </c>
      <c r="P42" s="95"/>
      <c r="Q42" s="3"/>
      <c r="R42" s="3"/>
      <c r="S42" s="34"/>
    </row>
    <row r="43" spans="1:19" ht="38.25" customHeight="1" thickBot="1">
      <c r="A43" s="32" t="s">
        <v>180</v>
      </c>
      <c r="B43" s="266" t="s">
        <v>242</v>
      </c>
      <c r="C43" s="267" t="s">
        <v>243</v>
      </c>
      <c r="D43" s="335"/>
      <c r="E43" s="49"/>
      <c r="F43" s="49"/>
      <c r="G43" s="50">
        <v>1.5</v>
      </c>
      <c r="H43" s="249">
        <v>36</v>
      </c>
      <c r="I43" s="190"/>
      <c r="J43" s="190"/>
      <c r="K43" s="102">
        <v>36</v>
      </c>
      <c r="L43" s="95"/>
      <c r="M43" s="95"/>
      <c r="N43" s="95">
        <v>36</v>
      </c>
      <c r="O43" s="3"/>
      <c r="P43" s="95"/>
      <c r="Q43" s="3"/>
      <c r="R43" s="3"/>
      <c r="S43" s="34"/>
    </row>
    <row r="44" spans="1:19" ht="15.75" customHeight="1" thickBot="1">
      <c r="A44" s="32" t="s">
        <v>181</v>
      </c>
      <c r="B44" s="266" t="s">
        <v>244</v>
      </c>
      <c r="C44" s="268" t="s">
        <v>245</v>
      </c>
      <c r="D44" s="336"/>
      <c r="E44" s="42"/>
      <c r="F44" s="49"/>
      <c r="G44" s="50">
        <v>2</v>
      </c>
      <c r="H44" s="120">
        <v>48</v>
      </c>
      <c r="I44" s="218">
        <v>36</v>
      </c>
      <c r="J44" s="218">
        <v>12</v>
      </c>
      <c r="K44" s="218"/>
      <c r="L44" s="95"/>
      <c r="M44" s="95"/>
      <c r="N44" s="95">
        <v>24</v>
      </c>
      <c r="O44" s="3">
        <v>24</v>
      </c>
      <c r="P44" s="95"/>
      <c r="Q44" s="95"/>
      <c r="R44" s="95"/>
      <c r="S44" s="69"/>
    </row>
    <row r="45" spans="1:19" ht="24.75" customHeight="1">
      <c r="A45" s="191" t="s">
        <v>69</v>
      </c>
      <c r="B45" s="388" t="s">
        <v>231</v>
      </c>
      <c r="C45" s="388"/>
      <c r="D45" s="73"/>
      <c r="E45" s="49"/>
      <c r="F45" s="49"/>
      <c r="G45" s="50"/>
      <c r="H45" s="50"/>
      <c r="I45" s="95"/>
      <c r="J45" s="95"/>
      <c r="K45" s="95"/>
      <c r="L45" s="95"/>
      <c r="M45" s="95"/>
      <c r="N45" s="95"/>
      <c r="O45" s="3"/>
      <c r="P45" s="95"/>
      <c r="Q45" s="95"/>
      <c r="R45" s="95"/>
      <c r="S45" s="34"/>
    </row>
    <row r="46" spans="1:19" ht="51" customHeight="1" thickBot="1">
      <c r="A46" s="32" t="s">
        <v>182</v>
      </c>
      <c r="B46" s="264" t="s">
        <v>246</v>
      </c>
      <c r="C46" s="269" t="s">
        <v>232</v>
      </c>
      <c r="D46" s="91"/>
      <c r="E46" s="49"/>
      <c r="F46" s="49"/>
      <c r="G46" s="50">
        <v>2</v>
      </c>
      <c r="H46" s="161">
        <v>48</v>
      </c>
      <c r="I46" s="218">
        <v>36</v>
      </c>
      <c r="J46" s="218">
        <v>12</v>
      </c>
      <c r="K46" s="218"/>
      <c r="L46" s="95"/>
      <c r="M46" s="95"/>
      <c r="N46" s="95">
        <v>24</v>
      </c>
      <c r="O46" s="3">
        <v>24</v>
      </c>
      <c r="P46" s="95"/>
      <c r="Q46" s="95"/>
      <c r="R46" s="95"/>
      <c r="S46" s="69"/>
    </row>
    <row r="47" spans="1:19" ht="26.25" customHeight="1" thickTop="1" thickBot="1">
      <c r="A47" s="32" t="s">
        <v>170</v>
      </c>
      <c r="B47" s="264" t="s">
        <v>247</v>
      </c>
      <c r="C47" s="269" t="s">
        <v>74</v>
      </c>
      <c r="D47" s="73"/>
      <c r="E47" s="49"/>
      <c r="F47" s="49"/>
      <c r="G47" s="50">
        <v>1</v>
      </c>
      <c r="H47" s="132">
        <v>24</v>
      </c>
      <c r="I47" s="218">
        <v>24</v>
      </c>
      <c r="J47" s="218"/>
      <c r="K47" s="218"/>
      <c r="L47" s="95"/>
      <c r="M47" s="95"/>
      <c r="N47" s="95">
        <v>24</v>
      </c>
      <c r="O47" s="3"/>
      <c r="P47" s="95"/>
      <c r="Q47" s="95"/>
      <c r="R47" s="95"/>
      <c r="S47" s="34"/>
    </row>
    <row r="48" spans="1:19" ht="27" customHeight="1" thickTop="1">
      <c r="A48" s="32" t="s">
        <v>183</v>
      </c>
      <c r="B48" s="264" t="s">
        <v>248</v>
      </c>
      <c r="C48" s="344" t="s">
        <v>73</v>
      </c>
      <c r="D48" s="73"/>
      <c r="E48" s="49"/>
      <c r="F48" s="49"/>
      <c r="G48" s="50">
        <v>9</v>
      </c>
      <c r="H48" s="342">
        <v>216</v>
      </c>
      <c r="I48" s="102"/>
      <c r="J48" s="102"/>
      <c r="K48" s="346">
        <v>216</v>
      </c>
      <c r="L48" s="96"/>
      <c r="M48" s="96"/>
      <c r="N48" s="95">
        <v>144</v>
      </c>
      <c r="O48" s="3">
        <v>72</v>
      </c>
      <c r="P48" s="95"/>
      <c r="Q48" s="95"/>
      <c r="R48" s="95"/>
      <c r="S48" s="34"/>
    </row>
    <row r="49" spans="1:19" ht="41.25" customHeight="1" thickBot="1">
      <c r="A49" s="32" t="s">
        <v>249</v>
      </c>
      <c r="B49" s="266" t="s">
        <v>250</v>
      </c>
      <c r="C49" s="345"/>
      <c r="D49" s="73"/>
      <c r="E49" s="49"/>
      <c r="F49" s="49"/>
      <c r="G49" s="50"/>
      <c r="H49" s="343"/>
      <c r="I49" s="102"/>
      <c r="J49" s="102"/>
      <c r="K49" s="347"/>
      <c r="L49" s="95"/>
      <c r="M49" s="95"/>
      <c r="N49" s="95"/>
      <c r="O49" s="3"/>
      <c r="P49" s="95"/>
      <c r="Q49" s="3"/>
      <c r="R49" s="3"/>
      <c r="S49" s="34"/>
    </row>
    <row r="50" spans="1:19" ht="12" customHeight="1" thickTop="1">
      <c r="A50" s="191" t="s">
        <v>225</v>
      </c>
      <c r="B50" s="389" t="s">
        <v>233</v>
      </c>
      <c r="C50" s="389"/>
      <c r="D50" s="73"/>
      <c r="E50" s="49"/>
      <c r="F50" s="49"/>
      <c r="G50" s="50"/>
      <c r="H50" s="50"/>
      <c r="I50" s="95"/>
      <c r="J50" s="95"/>
      <c r="K50" s="95"/>
      <c r="L50" s="95"/>
      <c r="M50" s="95"/>
      <c r="N50" s="95"/>
      <c r="O50" s="3"/>
      <c r="P50" s="95"/>
      <c r="Q50" s="95"/>
      <c r="R50" s="95"/>
      <c r="S50" s="34"/>
    </row>
    <row r="51" spans="1:19" ht="27" customHeight="1">
      <c r="A51" s="32" t="s">
        <v>184</v>
      </c>
      <c r="B51" s="169" t="s">
        <v>251</v>
      </c>
      <c r="C51" s="32" t="s">
        <v>68</v>
      </c>
      <c r="D51" s="73"/>
      <c r="E51" s="42"/>
      <c r="F51" s="49"/>
      <c r="G51" s="50">
        <v>1</v>
      </c>
      <c r="H51" s="216">
        <v>24</v>
      </c>
      <c r="I51" s="95">
        <v>24</v>
      </c>
      <c r="J51" s="95"/>
      <c r="K51" s="95"/>
      <c r="L51" s="95"/>
      <c r="M51" s="95"/>
      <c r="N51" s="95"/>
      <c r="O51" s="3">
        <v>24</v>
      </c>
      <c r="P51" s="95"/>
      <c r="Q51" s="95"/>
      <c r="R51" s="95"/>
      <c r="S51" s="69"/>
    </row>
    <row r="52" spans="1:19" ht="25.5" customHeight="1">
      <c r="A52" s="32" t="s">
        <v>185</v>
      </c>
      <c r="B52" s="169" t="s">
        <v>252</v>
      </c>
      <c r="C52" s="348" t="s">
        <v>260</v>
      </c>
      <c r="D52" s="73"/>
      <c r="E52" s="49"/>
      <c r="F52" s="49"/>
      <c r="G52" s="50"/>
      <c r="H52" s="334">
        <v>24</v>
      </c>
      <c r="I52" s="353">
        <v>24</v>
      </c>
      <c r="J52" s="95"/>
      <c r="K52" s="95"/>
      <c r="L52" s="95"/>
      <c r="M52" s="95"/>
      <c r="N52" s="95"/>
      <c r="O52" s="3">
        <v>24</v>
      </c>
      <c r="P52" s="95"/>
      <c r="Q52" s="95"/>
      <c r="R52" s="95"/>
      <c r="S52" s="34"/>
    </row>
    <row r="53" spans="1:19" ht="52.5" customHeight="1">
      <c r="A53" s="32" t="s">
        <v>186</v>
      </c>
      <c r="B53" s="169" t="s">
        <v>253</v>
      </c>
      <c r="C53" s="348"/>
      <c r="D53" s="73"/>
      <c r="E53" s="49"/>
      <c r="F53" s="49"/>
      <c r="G53" s="98">
        <v>1</v>
      </c>
      <c r="H53" s="335"/>
      <c r="I53" s="399"/>
      <c r="J53" s="95"/>
      <c r="K53" s="5"/>
      <c r="L53" s="95"/>
      <c r="M53" s="95"/>
      <c r="N53" s="95"/>
      <c r="O53" s="3"/>
      <c r="P53" s="96"/>
      <c r="Q53" s="96"/>
      <c r="R53" s="95"/>
      <c r="S53" s="34"/>
    </row>
    <row r="54" spans="1:19" ht="40.5" customHeight="1">
      <c r="A54" s="5" t="s">
        <v>187</v>
      </c>
      <c r="B54" s="171" t="s">
        <v>254</v>
      </c>
      <c r="C54" s="348"/>
      <c r="D54" s="73"/>
      <c r="E54" s="49"/>
      <c r="F54" s="49"/>
      <c r="G54" s="98"/>
      <c r="H54" s="336"/>
      <c r="I54" s="354"/>
      <c r="J54" s="95"/>
      <c r="K54" s="5"/>
      <c r="L54" s="95"/>
      <c r="M54" s="95"/>
      <c r="N54" s="95"/>
      <c r="O54" s="95"/>
      <c r="P54" s="95"/>
      <c r="Q54" s="95"/>
      <c r="R54" s="95"/>
      <c r="S54" s="70"/>
    </row>
    <row r="55" spans="1:19" ht="22.5" customHeight="1">
      <c r="A55" s="163" t="s">
        <v>229</v>
      </c>
      <c r="B55" s="390" t="s">
        <v>234</v>
      </c>
      <c r="C55" s="391"/>
      <c r="D55" s="73"/>
      <c r="E55" s="49"/>
      <c r="F55" s="49"/>
      <c r="G55" s="98"/>
      <c r="H55" s="97"/>
      <c r="I55" s="95"/>
      <c r="J55" s="95"/>
      <c r="K55" s="5"/>
      <c r="L55" s="95"/>
      <c r="M55" s="95"/>
      <c r="N55" s="95"/>
      <c r="O55" s="95"/>
      <c r="P55" s="95"/>
      <c r="Q55" s="95"/>
      <c r="R55" s="95"/>
      <c r="S55" s="70"/>
    </row>
    <row r="56" spans="1:19" ht="51.75" customHeight="1" thickBot="1">
      <c r="A56" s="32" t="s">
        <v>255</v>
      </c>
      <c r="B56" s="171" t="s">
        <v>256</v>
      </c>
      <c r="C56" s="217" t="s">
        <v>261</v>
      </c>
      <c r="D56" s="73"/>
      <c r="E56" s="49"/>
      <c r="F56" s="49"/>
      <c r="G56" s="50">
        <v>6</v>
      </c>
      <c r="H56" s="251">
        <v>144</v>
      </c>
      <c r="I56" s="102"/>
      <c r="J56" s="102"/>
      <c r="K56" s="102">
        <v>144</v>
      </c>
      <c r="L56" s="95"/>
      <c r="M56" s="95"/>
      <c r="N56" s="95">
        <v>144</v>
      </c>
      <c r="O56" s="3"/>
      <c r="P56" s="95"/>
      <c r="Q56" s="95"/>
      <c r="R56" s="95"/>
      <c r="S56" s="34"/>
    </row>
    <row r="57" spans="1:19" ht="40.5" customHeight="1" thickTop="1">
      <c r="A57" s="32" t="s">
        <v>257</v>
      </c>
      <c r="B57" s="171" t="s">
        <v>258</v>
      </c>
      <c r="C57" s="227" t="s">
        <v>262</v>
      </c>
      <c r="D57" s="73"/>
      <c r="E57" s="42"/>
      <c r="F57" s="49"/>
      <c r="G57" s="50">
        <v>15</v>
      </c>
      <c r="H57" s="252">
        <v>360</v>
      </c>
      <c r="I57" s="253"/>
      <c r="J57" s="253"/>
      <c r="K57" s="253">
        <v>360</v>
      </c>
      <c r="L57" s="95"/>
      <c r="M57" s="95"/>
      <c r="N57" s="95"/>
      <c r="O57" s="3">
        <v>360</v>
      </c>
      <c r="P57" s="95"/>
      <c r="Q57" s="95"/>
      <c r="R57" s="95"/>
      <c r="S57" s="34"/>
    </row>
    <row r="58" spans="1:19" ht="12.75" customHeight="1">
      <c r="A58" s="392" t="s">
        <v>259</v>
      </c>
      <c r="B58" s="393"/>
      <c r="C58" s="394"/>
      <c r="D58" s="48"/>
      <c r="E58" s="48"/>
      <c r="F58" s="48"/>
      <c r="G58" s="98"/>
      <c r="H58" s="98"/>
      <c r="I58" s="96"/>
      <c r="J58" s="96"/>
      <c r="K58" s="96"/>
      <c r="L58" s="96"/>
      <c r="M58" s="96"/>
      <c r="N58" s="96"/>
      <c r="O58" s="96"/>
      <c r="P58" s="96"/>
      <c r="Q58" s="96"/>
      <c r="R58" s="95"/>
      <c r="S58" s="70"/>
    </row>
    <row r="59" spans="1:19" ht="13.5" customHeight="1">
      <c r="A59" s="109" t="s">
        <v>63</v>
      </c>
      <c r="B59" s="395" t="s">
        <v>64</v>
      </c>
      <c r="C59" s="396"/>
      <c r="D59" s="49"/>
      <c r="E59" s="42"/>
      <c r="F59" s="49"/>
      <c r="G59" s="50">
        <f>G61+G62+G63+G66+G67+G70+G71+G72+G75+G77</f>
        <v>57</v>
      </c>
      <c r="H59" s="50">
        <f>H61+H62+H63+H66+H67+H70+H71+H72+H75+H77</f>
        <v>1368</v>
      </c>
      <c r="I59" s="95"/>
      <c r="J59" s="95"/>
      <c r="K59" s="95"/>
      <c r="L59" s="5"/>
      <c r="M59" s="5"/>
      <c r="N59" s="95"/>
      <c r="O59" s="3"/>
      <c r="P59" s="212">
        <f>P61+P62+P63+P66+P67+P70+P71+P72+P75</f>
        <v>648</v>
      </c>
      <c r="Q59" s="212">
        <f>Q61+Q62+Q63+Q66+Q67+Q70+Q71+Q72+Q77</f>
        <v>720</v>
      </c>
      <c r="R59" s="95"/>
      <c r="S59" s="34"/>
    </row>
    <row r="60" spans="1:19" ht="24.75" customHeight="1">
      <c r="A60" s="229" t="s">
        <v>65</v>
      </c>
      <c r="B60" s="390" t="s">
        <v>66</v>
      </c>
      <c r="C60" s="390"/>
      <c r="D60" s="49"/>
      <c r="E60" s="49"/>
      <c r="F60" s="49"/>
      <c r="G60" s="50"/>
      <c r="H60" s="50"/>
      <c r="I60" s="95"/>
      <c r="J60" s="95"/>
      <c r="K60" s="95"/>
      <c r="L60" s="5"/>
      <c r="M60" s="5"/>
      <c r="N60" s="95"/>
      <c r="O60" s="95"/>
      <c r="P60" s="95"/>
      <c r="Q60" s="95"/>
      <c r="R60" s="95"/>
      <c r="S60" s="75"/>
    </row>
    <row r="61" spans="1:19" ht="48" customHeight="1" thickBot="1">
      <c r="A61" s="230" t="s">
        <v>164</v>
      </c>
      <c r="B61" s="144" t="s">
        <v>196</v>
      </c>
      <c r="C61" s="270" t="s">
        <v>67</v>
      </c>
      <c r="D61" s="49"/>
      <c r="E61" s="49"/>
      <c r="F61" s="49"/>
      <c r="G61" s="50">
        <v>2</v>
      </c>
      <c r="H61" s="221">
        <v>48</v>
      </c>
      <c r="I61" s="118">
        <v>36</v>
      </c>
      <c r="J61" s="118">
        <v>12</v>
      </c>
      <c r="K61" s="118"/>
      <c r="L61" s="95"/>
      <c r="M61" s="95"/>
      <c r="N61" s="96"/>
      <c r="O61" s="187"/>
      <c r="P61" s="101">
        <v>24</v>
      </c>
      <c r="Q61" s="3">
        <v>24</v>
      </c>
      <c r="R61" s="3"/>
      <c r="S61" s="34"/>
    </row>
    <row r="62" spans="1:19" ht="24.75" customHeight="1" thickBot="1">
      <c r="A62" s="231" t="s">
        <v>166</v>
      </c>
      <c r="B62" s="150" t="s">
        <v>199</v>
      </c>
      <c r="C62" s="270" t="s">
        <v>68</v>
      </c>
      <c r="D62" s="49"/>
      <c r="E62" s="49"/>
      <c r="F62" s="49"/>
      <c r="G62" s="98">
        <v>4</v>
      </c>
      <c r="H62" s="208">
        <v>96</v>
      </c>
      <c r="I62" s="118">
        <v>72</v>
      </c>
      <c r="J62" s="118">
        <v>24</v>
      </c>
      <c r="K62" s="118"/>
      <c r="L62" s="95"/>
      <c r="M62" s="95"/>
      <c r="N62" s="96"/>
      <c r="O62" s="187"/>
      <c r="P62" s="96">
        <v>72</v>
      </c>
      <c r="Q62" s="95">
        <v>24</v>
      </c>
      <c r="R62" s="95"/>
      <c r="S62" s="34"/>
    </row>
    <row r="63" spans="1:19" ht="24.75" customHeight="1">
      <c r="A63" s="231" t="s">
        <v>239</v>
      </c>
      <c r="B63" s="66" t="s">
        <v>197</v>
      </c>
      <c r="C63" s="401" t="s">
        <v>222</v>
      </c>
      <c r="D63" s="42"/>
      <c r="E63" s="49"/>
      <c r="F63" s="49"/>
      <c r="G63" s="50">
        <v>12</v>
      </c>
      <c r="H63" s="400">
        <v>288</v>
      </c>
      <c r="I63" s="239"/>
      <c r="J63" s="239"/>
      <c r="K63" s="403">
        <v>288</v>
      </c>
      <c r="L63" s="95"/>
      <c r="M63" s="95"/>
      <c r="N63" s="95"/>
      <c r="O63" s="3"/>
      <c r="P63" s="95">
        <v>144</v>
      </c>
      <c r="Q63" s="95">
        <v>144</v>
      </c>
      <c r="R63" s="95"/>
      <c r="S63" s="34"/>
    </row>
    <row r="64" spans="1:19" ht="26.25" customHeight="1">
      <c r="A64" s="231" t="s">
        <v>181</v>
      </c>
      <c r="B64" s="66" t="s">
        <v>198</v>
      </c>
      <c r="C64" s="402"/>
      <c r="D64" s="42"/>
      <c r="E64" s="49"/>
      <c r="F64" s="49"/>
      <c r="G64" s="50"/>
      <c r="H64" s="400"/>
      <c r="I64" s="239"/>
      <c r="J64" s="239"/>
      <c r="K64" s="404"/>
      <c r="L64" s="95"/>
      <c r="M64" s="95"/>
      <c r="N64" s="95"/>
      <c r="O64" s="3"/>
      <c r="P64" s="95"/>
      <c r="Q64" s="95"/>
      <c r="R64" s="95"/>
      <c r="S64" s="34"/>
    </row>
    <row r="65" spans="1:19" ht="27.75" customHeight="1" thickBot="1">
      <c r="A65" s="232" t="s">
        <v>69</v>
      </c>
      <c r="B65" s="397" t="s">
        <v>223</v>
      </c>
      <c r="C65" s="398"/>
      <c r="D65" s="49"/>
      <c r="E65" s="49"/>
      <c r="F65" s="49"/>
      <c r="G65" s="50"/>
      <c r="H65" s="188"/>
      <c r="I65" s="3"/>
      <c r="J65" s="3"/>
      <c r="K65" s="3"/>
      <c r="L65" s="95"/>
      <c r="M65" s="95"/>
      <c r="N65" s="95"/>
      <c r="O65" s="95"/>
      <c r="P65" s="95"/>
      <c r="Q65" s="3"/>
      <c r="R65" s="3"/>
      <c r="S65" s="60"/>
    </row>
    <row r="66" spans="1:19" ht="27" customHeight="1" thickBot="1">
      <c r="A66" s="231" t="s">
        <v>182</v>
      </c>
      <c r="B66" s="64" t="s">
        <v>210</v>
      </c>
      <c r="C66" s="146" t="s">
        <v>264</v>
      </c>
      <c r="D66" s="49"/>
      <c r="E66" s="49"/>
      <c r="F66" s="49"/>
      <c r="G66" s="50">
        <v>3</v>
      </c>
      <c r="H66" s="145">
        <v>72</v>
      </c>
      <c r="I66" s="118">
        <v>48</v>
      </c>
      <c r="J66" s="118">
        <v>24</v>
      </c>
      <c r="K66" s="3"/>
      <c r="L66" s="95"/>
      <c r="M66" s="95"/>
      <c r="N66" s="95"/>
      <c r="O66" s="187"/>
      <c r="P66" s="95">
        <v>48</v>
      </c>
      <c r="Q66" s="3">
        <v>24</v>
      </c>
      <c r="R66" s="3"/>
      <c r="S66" s="34"/>
    </row>
    <row r="67" spans="1:19" ht="15.75" thickBot="1">
      <c r="A67" s="231" t="s">
        <v>170</v>
      </c>
      <c r="B67" s="65" t="s">
        <v>211</v>
      </c>
      <c r="C67" s="405" t="s">
        <v>224</v>
      </c>
      <c r="D67" s="180"/>
      <c r="E67" s="180"/>
      <c r="F67" s="180"/>
      <c r="G67" s="181">
        <v>2</v>
      </c>
      <c r="H67" s="145">
        <v>48</v>
      </c>
      <c r="I67" s="118">
        <v>36</v>
      </c>
      <c r="J67" s="118">
        <v>12</v>
      </c>
      <c r="K67" s="182"/>
      <c r="L67" s="182"/>
      <c r="M67" s="182"/>
      <c r="N67" s="182"/>
      <c r="O67" s="193"/>
      <c r="P67" s="182">
        <v>24</v>
      </c>
      <c r="Q67" s="387">
        <v>24</v>
      </c>
      <c r="R67" s="387"/>
      <c r="S67" s="34"/>
    </row>
    <row r="68" spans="1:19" ht="39" customHeight="1">
      <c r="A68" s="233" t="s">
        <v>183</v>
      </c>
      <c r="B68" s="147" t="s">
        <v>200</v>
      </c>
      <c r="C68" s="405"/>
      <c r="D68" s="51"/>
      <c r="E68" s="51"/>
      <c r="F68" s="51"/>
      <c r="G68" s="57"/>
      <c r="H68" s="57"/>
      <c r="I68" s="54"/>
      <c r="J68" s="55"/>
      <c r="K68" s="55"/>
      <c r="L68" s="55"/>
      <c r="M68" s="55"/>
      <c r="N68" s="55"/>
      <c r="O68" s="194"/>
      <c r="P68" s="55"/>
      <c r="Q68" s="386"/>
      <c r="R68" s="386"/>
      <c r="S68" s="34"/>
    </row>
    <row r="69" spans="1:19" ht="36.75" customHeight="1">
      <c r="A69" s="234" t="s">
        <v>225</v>
      </c>
      <c r="B69" s="384" t="s">
        <v>226</v>
      </c>
      <c r="C69" s="385"/>
      <c r="D69" s="36"/>
      <c r="E69" s="36"/>
      <c r="F69" s="36"/>
      <c r="G69" s="57"/>
      <c r="H69" s="99"/>
      <c r="I69" s="100"/>
      <c r="J69" s="100"/>
      <c r="K69" s="100"/>
      <c r="L69" s="186"/>
      <c r="M69" s="186"/>
      <c r="N69" s="186"/>
      <c r="O69" s="186"/>
      <c r="P69" s="186"/>
      <c r="Q69" s="186"/>
      <c r="R69" s="186"/>
      <c r="S69" s="34"/>
    </row>
    <row r="70" spans="1:19" ht="26.25" customHeight="1" thickBot="1">
      <c r="A70" s="269" t="s">
        <v>184</v>
      </c>
      <c r="B70" s="152" t="s">
        <v>201</v>
      </c>
      <c r="C70" s="74" t="s">
        <v>70</v>
      </c>
      <c r="D70" s="334" t="s">
        <v>270</v>
      </c>
      <c r="E70" s="36"/>
      <c r="F70" s="36"/>
      <c r="G70" s="57">
        <v>3</v>
      </c>
      <c r="H70" s="221">
        <v>72</v>
      </c>
      <c r="I70" s="124">
        <v>48</v>
      </c>
      <c r="J70" s="118">
        <v>24</v>
      </c>
      <c r="K70" s="48"/>
      <c r="L70" s="186"/>
      <c r="M70" s="186"/>
      <c r="N70" s="186"/>
      <c r="O70" s="186"/>
      <c r="P70" s="194">
        <v>48</v>
      </c>
      <c r="Q70" s="194">
        <v>24</v>
      </c>
      <c r="R70" s="186"/>
      <c r="S70" s="34"/>
    </row>
    <row r="71" spans="1:19" ht="35.25" customHeight="1">
      <c r="A71" s="233" t="s">
        <v>185</v>
      </c>
      <c r="B71" s="153" t="s">
        <v>202</v>
      </c>
      <c r="C71" s="74" t="s">
        <v>265</v>
      </c>
      <c r="D71" s="335"/>
      <c r="E71" s="36"/>
      <c r="F71" s="36"/>
      <c r="G71" s="57">
        <v>5</v>
      </c>
      <c r="H71" s="221">
        <v>120</v>
      </c>
      <c r="I71" s="124">
        <v>96</v>
      </c>
      <c r="J71" s="125">
        <v>24</v>
      </c>
      <c r="K71" s="48"/>
      <c r="L71" s="186"/>
      <c r="M71" s="186"/>
      <c r="N71" s="186"/>
      <c r="O71" s="186"/>
      <c r="P71" s="194">
        <v>72</v>
      </c>
      <c r="Q71" s="194">
        <v>48</v>
      </c>
      <c r="R71" s="186"/>
      <c r="S71" s="34"/>
    </row>
    <row r="72" spans="1:19" ht="36" customHeight="1">
      <c r="A72" s="235" t="s">
        <v>186</v>
      </c>
      <c r="B72" s="154" t="s">
        <v>203</v>
      </c>
      <c r="C72" s="348" t="s">
        <v>263</v>
      </c>
      <c r="D72" s="335"/>
      <c r="E72" s="36"/>
      <c r="F72" s="36"/>
      <c r="G72" s="57">
        <v>5</v>
      </c>
      <c r="H72" s="349">
        <v>120</v>
      </c>
      <c r="I72" s="156">
        <v>96</v>
      </c>
      <c r="J72" s="125">
        <v>24</v>
      </c>
      <c r="K72" s="48"/>
      <c r="L72" s="186"/>
      <c r="M72" s="186"/>
      <c r="N72" s="186"/>
      <c r="O72" s="186"/>
      <c r="P72" s="194">
        <v>72</v>
      </c>
      <c r="Q72" s="194">
        <v>48</v>
      </c>
      <c r="R72" s="186"/>
      <c r="S72" s="34"/>
    </row>
    <row r="73" spans="1:19" ht="36" customHeight="1" thickBot="1">
      <c r="A73" s="236" t="s">
        <v>187</v>
      </c>
      <c r="B73" s="155" t="s">
        <v>204</v>
      </c>
      <c r="C73" s="348"/>
      <c r="D73" s="336"/>
      <c r="E73" s="39"/>
      <c r="F73" s="39"/>
      <c r="G73" s="39"/>
      <c r="H73" s="350"/>
      <c r="I73" s="156"/>
      <c r="J73" s="125"/>
      <c r="K73" s="39"/>
      <c r="L73" s="39"/>
      <c r="M73" s="39"/>
      <c r="N73" s="39"/>
      <c r="O73" s="39"/>
      <c r="P73" s="39"/>
      <c r="Q73" s="39"/>
      <c r="R73" s="23"/>
    </row>
    <row r="74" spans="1:19" ht="26.25" customHeight="1" thickBot="1">
      <c r="A74" s="280" t="s">
        <v>71</v>
      </c>
      <c r="B74" s="337" t="s">
        <v>227</v>
      </c>
      <c r="C74" s="33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9" ht="26.25" thickBot="1">
      <c r="A75" s="231" t="s">
        <v>188</v>
      </c>
      <c r="B75" s="62" t="s">
        <v>207</v>
      </c>
      <c r="C75" s="326" t="s">
        <v>261</v>
      </c>
      <c r="D75" s="5"/>
      <c r="E75" s="5"/>
      <c r="F75" s="5"/>
      <c r="G75" s="5">
        <v>6</v>
      </c>
      <c r="H75" s="328">
        <v>144</v>
      </c>
      <c r="I75" s="254"/>
      <c r="J75" s="255"/>
      <c r="K75" s="330">
        <v>144</v>
      </c>
      <c r="L75" s="5"/>
      <c r="M75" s="5"/>
      <c r="N75" s="5"/>
      <c r="O75" s="5"/>
      <c r="P75" s="247">
        <v>144</v>
      </c>
      <c r="Q75" s="5"/>
    </row>
    <row r="76" spans="1:19" ht="26.25" thickBot="1">
      <c r="A76" s="231" t="s">
        <v>189</v>
      </c>
      <c r="B76" s="63" t="s">
        <v>208</v>
      </c>
      <c r="C76" s="327"/>
      <c r="D76" s="5"/>
      <c r="E76" s="5"/>
      <c r="F76" s="5"/>
      <c r="G76" s="5"/>
      <c r="H76" s="329"/>
      <c r="I76" s="256"/>
      <c r="J76" s="257"/>
      <c r="K76" s="331"/>
      <c r="L76" s="5"/>
      <c r="M76" s="5"/>
      <c r="N76" s="5"/>
      <c r="O76" s="5"/>
      <c r="P76" s="5"/>
      <c r="Q76" s="5"/>
    </row>
    <row r="77" spans="1:19" ht="39" thickBot="1">
      <c r="A77" s="237" t="s">
        <v>190</v>
      </c>
      <c r="B77" s="63" t="s">
        <v>209</v>
      </c>
      <c r="C77" s="326" t="s">
        <v>262</v>
      </c>
      <c r="D77" s="5"/>
      <c r="E77" s="5"/>
      <c r="F77" s="5"/>
      <c r="G77" s="5">
        <v>15</v>
      </c>
      <c r="H77" s="332">
        <v>360</v>
      </c>
      <c r="I77" s="256"/>
      <c r="J77" s="257"/>
      <c r="K77" s="330">
        <v>360</v>
      </c>
      <c r="L77" s="5"/>
      <c r="M77" s="5"/>
      <c r="N77" s="5"/>
      <c r="O77" s="5"/>
      <c r="P77" s="5"/>
      <c r="Q77" s="247">
        <v>360</v>
      </c>
    </row>
    <row r="78" spans="1:19" ht="39" thickBot="1">
      <c r="A78" s="84" t="s">
        <v>206</v>
      </c>
      <c r="B78" s="63" t="s">
        <v>205</v>
      </c>
      <c r="C78" s="327"/>
      <c r="D78" s="5"/>
      <c r="E78" s="5"/>
      <c r="F78" s="5"/>
      <c r="G78" s="5"/>
      <c r="H78" s="333"/>
      <c r="I78" s="258"/>
      <c r="J78" s="258"/>
      <c r="K78" s="331"/>
      <c r="L78" s="5"/>
      <c r="M78" s="5"/>
      <c r="N78" s="5"/>
      <c r="O78" s="5"/>
      <c r="P78" s="5"/>
      <c r="Q78" s="5"/>
    </row>
    <row r="79" spans="1:19">
      <c r="A79" s="104" t="s">
        <v>75</v>
      </c>
      <c r="B79" s="134" t="s">
        <v>3</v>
      </c>
      <c r="C79" s="192"/>
      <c r="D79" s="5"/>
      <c r="E79" s="5"/>
      <c r="F79" s="5"/>
      <c r="G79" s="5">
        <v>6</v>
      </c>
      <c r="H79" s="274">
        <v>144</v>
      </c>
      <c r="I79" s="5"/>
      <c r="J79" s="5"/>
      <c r="K79" s="5"/>
      <c r="L79" s="274"/>
      <c r="M79" s="274">
        <v>72</v>
      </c>
      <c r="N79" s="274"/>
      <c r="O79" s="274">
        <v>36</v>
      </c>
      <c r="P79" s="274"/>
      <c r="Q79" s="274">
        <v>36</v>
      </c>
    </row>
    <row r="80" spans="1:19">
      <c r="A80" s="104" t="s">
        <v>76</v>
      </c>
      <c r="B80" s="134" t="s">
        <v>77</v>
      </c>
      <c r="C80" s="192"/>
      <c r="D80" s="5"/>
      <c r="E80" s="5"/>
      <c r="F80" s="5"/>
      <c r="G80" s="5">
        <v>3</v>
      </c>
      <c r="H80" s="274">
        <v>72</v>
      </c>
      <c r="I80" s="5"/>
      <c r="J80" s="5"/>
      <c r="K80" s="5"/>
      <c r="L80" s="274"/>
      <c r="M80" s="274"/>
      <c r="N80" s="274"/>
      <c r="O80" s="274">
        <v>36</v>
      </c>
      <c r="P80" s="274"/>
      <c r="Q80" s="274">
        <v>36</v>
      </c>
    </row>
    <row r="81" spans="1:17">
      <c r="A81" s="1"/>
      <c r="B81" s="339" t="s">
        <v>78</v>
      </c>
      <c r="C81" s="340"/>
      <c r="D81" s="5"/>
      <c r="E81" s="5"/>
      <c r="F81" s="5"/>
      <c r="G81" s="5">
        <v>180</v>
      </c>
      <c r="H81" s="275">
        <f>H80+H79+H59+H36+H24+H10</f>
        <v>4320</v>
      </c>
      <c r="I81" s="5"/>
      <c r="J81" s="5"/>
      <c r="K81" s="5"/>
      <c r="L81" s="322">
        <f>M79+M10+L10</f>
        <v>1440</v>
      </c>
      <c r="M81" s="323"/>
      <c r="N81" s="322">
        <f>O80+O79+O36+N36+O24+N24</f>
        <v>1440</v>
      </c>
      <c r="O81" s="323"/>
      <c r="P81" s="322">
        <f>Q80+Q79+P59+Q59</f>
        <v>1440</v>
      </c>
      <c r="Q81" s="323"/>
    </row>
    <row r="82" spans="1:17">
      <c r="A82" s="102" t="s">
        <v>79</v>
      </c>
      <c r="B82" s="134" t="s">
        <v>80</v>
      </c>
      <c r="C82" s="192"/>
      <c r="D82" s="5"/>
      <c r="E82" s="5"/>
      <c r="F82" s="5"/>
      <c r="G82" s="5"/>
      <c r="H82" s="5">
        <f>L82+N82+P82</f>
        <v>300</v>
      </c>
      <c r="I82" s="5"/>
      <c r="J82" s="5"/>
      <c r="K82" s="5"/>
      <c r="L82" s="324">
        <v>100</v>
      </c>
      <c r="M82" s="325"/>
      <c r="N82" s="324">
        <v>100</v>
      </c>
      <c r="O82" s="325"/>
      <c r="P82" s="324">
        <v>100</v>
      </c>
      <c r="Q82" s="325"/>
    </row>
    <row r="83" spans="1:17">
      <c r="A83" s="102" t="s">
        <v>81</v>
      </c>
      <c r="B83" s="134" t="s">
        <v>82</v>
      </c>
      <c r="C83" s="192"/>
      <c r="D83" s="5"/>
      <c r="E83" s="5"/>
      <c r="F83" s="5"/>
      <c r="G83" s="5"/>
      <c r="H83" s="5">
        <f>L83+N83+P83</f>
        <v>336</v>
      </c>
      <c r="I83" s="5"/>
      <c r="J83" s="5"/>
      <c r="K83" s="5"/>
      <c r="L83" s="324">
        <v>144</v>
      </c>
      <c r="M83" s="325"/>
      <c r="N83" s="324">
        <v>120</v>
      </c>
      <c r="O83" s="325"/>
      <c r="P83" s="324">
        <v>72</v>
      </c>
      <c r="Q83" s="325"/>
    </row>
    <row r="84" spans="1:17">
      <c r="A84" s="1"/>
      <c r="B84" s="134" t="s">
        <v>83</v>
      </c>
      <c r="C84" s="192"/>
      <c r="D84" s="5"/>
      <c r="E84" s="5"/>
      <c r="F84" s="5"/>
      <c r="G84" s="5"/>
      <c r="H84" s="5">
        <f>H81+H82+H83</f>
        <v>4956</v>
      </c>
      <c r="I84" s="5"/>
      <c r="J84" s="5"/>
      <c r="K84" s="5"/>
      <c r="L84" s="324">
        <f>L81+L82+L83</f>
        <v>1684</v>
      </c>
      <c r="M84" s="325"/>
      <c r="N84" s="324">
        <f>N81+N82+N83</f>
        <v>1660</v>
      </c>
      <c r="O84" s="325"/>
      <c r="P84" s="324">
        <f>P81+P82+P83</f>
        <v>1612</v>
      </c>
      <c r="Q84" s="325"/>
    </row>
    <row r="86" spans="1:17">
      <c r="B86" s="6" t="s">
        <v>237</v>
      </c>
    </row>
  </sheetData>
  <mergeCells count="133">
    <mergeCell ref="E29:E30"/>
    <mergeCell ref="E34:E35"/>
    <mergeCell ref="H26:H27"/>
    <mergeCell ref="B40:C40"/>
    <mergeCell ref="B39:C39"/>
    <mergeCell ref="Q34:R34"/>
    <mergeCell ref="Q35:R35"/>
    <mergeCell ref="B69:C69"/>
    <mergeCell ref="Q68:R68"/>
    <mergeCell ref="Q67:R67"/>
    <mergeCell ref="B45:C45"/>
    <mergeCell ref="B50:C50"/>
    <mergeCell ref="B55:C55"/>
    <mergeCell ref="A58:C58"/>
    <mergeCell ref="B59:C59"/>
    <mergeCell ref="B60:C60"/>
    <mergeCell ref="B65:C65"/>
    <mergeCell ref="I52:I54"/>
    <mergeCell ref="H63:H64"/>
    <mergeCell ref="C63:C64"/>
    <mergeCell ref="K63:K64"/>
    <mergeCell ref="C67:C68"/>
    <mergeCell ref="A36:C36"/>
    <mergeCell ref="B37:C37"/>
    <mergeCell ref="B22:C22"/>
    <mergeCell ref="Q22:R22"/>
    <mergeCell ref="B23:C23"/>
    <mergeCell ref="Q23:R23"/>
    <mergeCell ref="B31:C31"/>
    <mergeCell ref="P32:P33"/>
    <mergeCell ref="Q32:Q33"/>
    <mergeCell ref="B24:C24"/>
    <mergeCell ref="Q24:R24"/>
    <mergeCell ref="Q29:R29"/>
    <mergeCell ref="Q30:R30"/>
    <mergeCell ref="B25:C25"/>
    <mergeCell ref="C26:C27"/>
    <mergeCell ref="B28:C28"/>
    <mergeCell ref="N26:N27"/>
    <mergeCell ref="O26:O27"/>
    <mergeCell ref="P26:P27"/>
    <mergeCell ref="Q26:R27"/>
    <mergeCell ref="D26:D27"/>
    <mergeCell ref="E26:E27"/>
    <mergeCell ref="F26:F27"/>
    <mergeCell ref="G26:G27"/>
    <mergeCell ref="I26:I27"/>
    <mergeCell ref="J26:J27"/>
    <mergeCell ref="B16:C16"/>
    <mergeCell ref="Q16:R16"/>
    <mergeCell ref="B13:C13"/>
    <mergeCell ref="Q13:R13"/>
    <mergeCell ref="B14:C14"/>
    <mergeCell ref="Q14:R14"/>
    <mergeCell ref="B21:C21"/>
    <mergeCell ref="Q21:R21"/>
    <mergeCell ref="B17:C17"/>
    <mergeCell ref="Q17:R17"/>
    <mergeCell ref="B18:C18"/>
    <mergeCell ref="Q18:R18"/>
    <mergeCell ref="B19:C19"/>
    <mergeCell ref="B20:C20"/>
    <mergeCell ref="B11:C11"/>
    <mergeCell ref="Q11:R11"/>
    <mergeCell ref="B12:C12"/>
    <mergeCell ref="Q12:R12"/>
    <mergeCell ref="B9:C9"/>
    <mergeCell ref="Q9:R9"/>
    <mergeCell ref="B10:C10"/>
    <mergeCell ref="Q10:R10"/>
    <mergeCell ref="B15:C15"/>
    <mergeCell ref="Q15:R15"/>
    <mergeCell ref="A5:A8"/>
    <mergeCell ref="B5:C8"/>
    <mergeCell ref="D5:F5"/>
    <mergeCell ref="G5:G8"/>
    <mergeCell ref="H5:K5"/>
    <mergeCell ref="L5:R5"/>
    <mergeCell ref="D6:D8"/>
    <mergeCell ref="E6:E8"/>
    <mergeCell ref="F6:F8"/>
    <mergeCell ref="H6:H8"/>
    <mergeCell ref="I6:K6"/>
    <mergeCell ref="L6:M6"/>
    <mergeCell ref="N6:O6"/>
    <mergeCell ref="P6:Q6"/>
    <mergeCell ref="I7:I8"/>
    <mergeCell ref="J7:J8"/>
    <mergeCell ref="K7:K8"/>
    <mergeCell ref="L7:R7"/>
    <mergeCell ref="Q8:R8"/>
    <mergeCell ref="B38:C38"/>
    <mergeCell ref="H48:H49"/>
    <mergeCell ref="C48:C49"/>
    <mergeCell ref="K48:K49"/>
    <mergeCell ref="C52:C54"/>
    <mergeCell ref="H52:H54"/>
    <mergeCell ref="C72:C73"/>
    <mergeCell ref="H72:H73"/>
    <mergeCell ref="O32:O33"/>
    <mergeCell ref="K32:K33"/>
    <mergeCell ref="L32:L33"/>
    <mergeCell ref="M32:M33"/>
    <mergeCell ref="C32:C33"/>
    <mergeCell ref="D32:D33"/>
    <mergeCell ref="F32:F33"/>
    <mergeCell ref="G32:G33"/>
    <mergeCell ref="H32:H33"/>
    <mergeCell ref="I32:I33"/>
    <mergeCell ref="J32:J33"/>
    <mergeCell ref="N32:N33"/>
    <mergeCell ref="C77:C78"/>
    <mergeCell ref="H75:H76"/>
    <mergeCell ref="K75:K76"/>
    <mergeCell ref="H77:H78"/>
    <mergeCell ref="K77:K78"/>
    <mergeCell ref="D41:D44"/>
    <mergeCell ref="D70:D73"/>
    <mergeCell ref="B74:C74"/>
    <mergeCell ref="L81:M81"/>
    <mergeCell ref="B81:C81"/>
    <mergeCell ref="C75:C76"/>
    <mergeCell ref="N81:O81"/>
    <mergeCell ref="P81:Q81"/>
    <mergeCell ref="L82:M82"/>
    <mergeCell ref="L83:M83"/>
    <mergeCell ref="L84:M84"/>
    <mergeCell ref="N82:O82"/>
    <mergeCell ref="N83:O83"/>
    <mergeCell ref="N84:O84"/>
    <mergeCell ref="P82:Q82"/>
    <mergeCell ref="P83:Q83"/>
    <mergeCell ref="P84:Q84"/>
  </mergeCells>
  <pageMargins left="0.23622047244094491" right="0.23622047244094491" top="0.74803149606299213" bottom="0.35433070866141736" header="0.31496062992125984" footer="0.31496062992125984"/>
  <pageSetup paperSize="9" scale="97" orientation="landscape" r:id="rId1"/>
  <rowBreaks count="3" manualBreakCount="3">
    <brk id="23" max="19" man="1"/>
    <brk id="49" max="18" man="1"/>
    <brk id="68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87"/>
  <sheetViews>
    <sheetView tabSelected="1" view="pageBreakPreview" topLeftCell="A43" zoomScale="87" zoomScaleSheetLayoutView="87" workbookViewId="0">
      <selection activeCell="B47" sqref="B47"/>
    </sheetView>
  </sheetViews>
  <sheetFormatPr defaultRowHeight="15"/>
  <cols>
    <col min="1" max="1" width="7.140625" customWidth="1"/>
    <col min="2" max="2" width="25.85546875" customWidth="1"/>
    <col min="3" max="3" width="17.85546875" customWidth="1"/>
    <col min="4" max="4" width="6.28515625" customWidth="1"/>
    <col min="5" max="5" width="4.7109375" customWidth="1"/>
    <col min="6" max="6" width="4.5703125" customWidth="1"/>
    <col min="7" max="7" width="4.28515625" customWidth="1"/>
    <col min="8" max="14" width="3.7109375" customWidth="1"/>
    <col min="15" max="15" width="4.7109375" customWidth="1"/>
    <col min="16" max="22" width="3.7109375" customWidth="1"/>
    <col min="23" max="23" width="4.140625" customWidth="1"/>
    <col min="24" max="24" width="5" customWidth="1"/>
    <col min="25" max="30" width="3.7109375" customWidth="1"/>
    <col min="31" max="31" width="4.28515625" customWidth="1"/>
    <col min="32" max="32" width="5.28515625" customWidth="1"/>
    <col min="33" max="33" width="5.5703125" customWidth="1"/>
    <col min="256" max="256" width="7.140625" customWidth="1"/>
    <col min="257" max="257" width="16.140625" customWidth="1"/>
    <col min="258" max="258" width="14.85546875" customWidth="1"/>
    <col min="259" max="259" width="6.85546875" customWidth="1"/>
    <col min="260" max="260" width="5.42578125" customWidth="1"/>
    <col min="261" max="261" width="3.7109375" customWidth="1"/>
    <col min="262" max="262" width="4.28515625" customWidth="1"/>
    <col min="263" max="269" width="3.7109375" customWidth="1"/>
    <col min="270" max="270" width="4.7109375" customWidth="1"/>
    <col min="271" max="277" width="3.7109375" customWidth="1"/>
    <col min="278" max="278" width="4.140625" customWidth="1"/>
    <col min="279" max="279" width="5" customWidth="1"/>
    <col min="280" max="286" width="3.7109375" customWidth="1"/>
    <col min="287" max="287" width="4.28515625" customWidth="1"/>
    <col min="288" max="288" width="5.28515625" customWidth="1"/>
    <col min="289" max="289" width="5.5703125" customWidth="1"/>
    <col min="512" max="512" width="7.140625" customWidth="1"/>
    <col min="513" max="513" width="16.140625" customWidth="1"/>
    <col min="514" max="514" width="14.85546875" customWidth="1"/>
    <col min="515" max="515" width="6.85546875" customWidth="1"/>
    <col min="516" max="516" width="5.42578125" customWidth="1"/>
    <col min="517" max="517" width="3.7109375" customWidth="1"/>
    <col min="518" max="518" width="4.28515625" customWidth="1"/>
    <col min="519" max="525" width="3.7109375" customWidth="1"/>
    <col min="526" max="526" width="4.7109375" customWidth="1"/>
    <col min="527" max="533" width="3.7109375" customWidth="1"/>
    <col min="534" max="534" width="4.140625" customWidth="1"/>
    <col min="535" max="535" width="5" customWidth="1"/>
    <col min="536" max="542" width="3.7109375" customWidth="1"/>
    <col min="543" max="543" width="4.28515625" customWidth="1"/>
    <col min="544" max="544" width="5.28515625" customWidth="1"/>
    <col min="545" max="545" width="5.5703125" customWidth="1"/>
    <col min="768" max="768" width="7.140625" customWidth="1"/>
    <col min="769" max="769" width="16.140625" customWidth="1"/>
    <col min="770" max="770" width="14.85546875" customWidth="1"/>
    <col min="771" max="771" width="6.85546875" customWidth="1"/>
    <col min="772" max="772" width="5.42578125" customWidth="1"/>
    <col min="773" max="773" width="3.7109375" customWidth="1"/>
    <col min="774" max="774" width="4.28515625" customWidth="1"/>
    <col min="775" max="781" width="3.7109375" customWidth="1"/>
    <col min="782" max="782" width="4.7109375" customWidth="1"/>
    <col min="783" max="789" width="3.7109375" customWidth="1"/>
    <col min="790" max="790" width="4.140625" customWidth="1"/>
    <col min="791" max="791" width="5" customWidth="1"/>
    <col min="792" max="798" width="3.7109375" customWidth="1"/>
    <col min="799" max="799" width="4.28515625" customWidth="1"/>
    <col min="800" max="800" width="5.28515625" customWidth="1"/>
    <col min="801" max="801" width="5.5703125" customWidth="1"/>
    <col min="1024" max="1024" width="7.140625" customWidth="1"/>
    <col min="1025" max="1025" width="16.140625" customWidth="1"/>
    <col min="1026" max="1026" width="14.85546875" customWidth="1"/>
    <col min="1027" max="1027" width="6.85546875" customWidth="1"/>
    <col min="1028" max="1028" width="5.42578125" customWidth="1"/>
    <col min="1029" max="1029" width="3.7109375" customWidth="1"/>
    <col min="1030" max="1030" width="4.28515625" customWidth="1"/>
    <col min="1031" max="1037" width="3.7109375" customWidth="1"/>
    <col min="1038" max="1038" width="4.7109375" customWidth="1"/>
    <col min="1039" max="1045" width="3.7109375" customWidth="1"/>
    <col min="1046" max="1046" width="4.140625" customWidth="1"/>
    <col min="1047" max="1047" width="5" customWidth="1"/>
    <col min="1048" max="1054" width="3.7109375" customWidth="1"/>
    <col min="1055" max="1055" width="4.28515625" customWidth="1"/>
    <col min="1056" max="1056" width="5.28515625" customWidth="1"/>
    <col min="1057" max="1057" width="5.5703125" customWidth="1"/>
    <col min="1280" max="1280" width="7.140625" customWidth="1"/>
    <col min="1281" max="1281" width="16.140625" customWidth="1"/>
    <col min="1282" max="1282" width="14.85546875" customWidth="1"/>
    <col min="1283" max="1283" width="6.85546875" customWidth="1"/>
    <col min="1284" max="1284" width="5.42578125" customWidth="1"/>
    <col min="1285" max="1285" width="3.7109375" customWidth="1"/>
    <col min="1286" max="1286" width="4.28515625" customWidth="1"/>
    <col min="1287" max="1293" width="3.7109375" customWidth="1"/>
    <col min="1294" max="1294" width="4.7109375" customWidth="1"/>
    <col min="1295" max="1301" width="3.7109375" customWidth="1"/>
    <col min="1302" max="1302" width="4.140625" customWidth="1"/>
    <col min="1303" max="1303" width="5" customWidth="1"/>
    <col min="1304" max="1310" width="3.7109375" customWidth="1"/>
    <col min="1311" max="1311" width="4.28515625" customWidth="1"/>
    <col min="1312" max="1312" width="5.28515625" customWidth="1"/>
    <col min="1313" max="1313" width="5.5703125" customWidth="1"/>
    <col min="1536" max="1536" width="7.140625" customWidth="1"/>
    <col min="1537" max="1537" width="16.140625" customWidth="1"/>
    <col min="1538" max="1538" width="14.85546875" customWidth="1"/>
    <col min="1539" max="1539" width="6.85546875" customWidth="1"/>
    <col min="1540" max="1540" width="5.42578125" customWidth="1"/>
    <col min="1541" max="1541" width="3.7109375" customWidth="1"/>
    <col min="1542" max="1542" width="4.28515625" customWidth="1"/>
    <col min="1543" max="1549" width="3.7109375" customWidth="1"/>
    <col min="1550" max="1550" width="4.7109375" customWidth="1"/>
    <col min="1551" max="1557" width="3.7109375" customWidth="1"/>
    <col min="1558" max="1558" width="4.140625" customWidth="1"/>
    <col min="1559" max="1559" width="5" customWidth="1"/>
    <col min="1560" max="1566" width="3.7109375" customWidth="1"/>
    <col min="1567" max="1567" width="4.28515625" customWidth="1"/>
    <col min="1568" max="1568" width="5.28515625" customWidth="1"/>
    <col min="1569" max="1569" width="5.5703125" customWidth="1"/>
    <col min="1792" max="1792" width="7.140625" customWidth="1"/>
    <col min="1793" max="1793" width="16.140625" customWidth="1"/>
    <col min="1794" max="1794" width="14.85546875" customWidth="1"/>
    <col min="1795" max="1795" width="6.85546875" customWidth="1"/>
    <col min="1796" max="1796" width="5.42578125" customWidth="1"/>
    <col min="1797" max="1797" width="3.7109375" customWidth="1"/>
    <col min="1798" max="1798" width="4.28515625" customWidth="1"/>
    <col min="1799" max="1805" width="3.7109375" customWidth="1"/>
    <col min="1806" max="1806" width="4.7109375" customWidth="1"/>
    <col min="1807" max="1813" width="3.7109375" customWidth="1"/>
    <col min="1814" max="1814" width="4.140625" customWidth="1"/>
    <col min="1815" max="1815" width="5" customWidth="1"/>
    <col min="1816" max="1822" width="3.7109375" customWidth="1"/>
    <col min="1823" max="1823" width="4.28515625" customWidth="1"/>
    <col min="1824" max="1824" width="5.28515625" customWidth="1"/>
    <col min="1825" max="1825" width="5.5703125" customWidth="1"/>
    <col min="2048" max="2048" width="7.140625" customWidth="1"/>
    <col min="2049" max="2049" width="16.140625" customWidth="1"/>
    <col min="2050" max="2050" width="14.85546875" customWidth="1"/>
    <col min="2051" max="2051" width="6.85546875" customWidth="1"/>
    <col min="2052" max="2052" width="5.42578125" customWidth="1"/>
    <col min="2053" max="2053" width="3.7109375" customWidth="1"/>
    <col min="2054" max="2054" width="4.28515625" customWidth="1"/>
    <col min="2055" max="2061" width="3.7109375" customWidth="1"/>
    <col min="2062" max="2062" width="4.7109375" customWidth="1"/>
    <col min="2063" max="2069" width="3.7109375" customWidth="1"/>
    <col min="2070" max="2070" width="4.140625" customWidth="1"/>
    <col min="2071" max="2071" width="5" customWidth="1"/>
    <col min="2072" max="2078" width="3.7109375" customWidth="1"/>
    <col min="2079" max="2079" width="4.28515625" customWidth="1"/>
    <col min="2080" max="2080" width="5.28515625" customWidth="1"/>
    <col min="2081" max="2081" width="5.5703125" customWidth="1"/>
    <col min="2304" max="2304" width="7.140625" customWidth="1"/>
    <col min="2305" max="2305" width="16.140625" customWidth="1"/>
    <col min="2306" max="2306" width="14.85546875" customWidth="1"/>
    <col min="2307" max="2307" width="6.85546875" customWidth="1"/>
    <col min="2308" max="2308" width="5.42578125" customWidth="1"/>
    <col min="2309" max="2309" width="3.7109375" customWidth="1"/>
    <col min="2310" max="2310" width="4.28515625" customWidth="1"/>
    <col min="2311" max="2317" width="3.7109375" customWidth="1"/>
    <col min="2318" max="2318" width="4.7109375" customWidth="1"/>
    <col min="2319" max="2325" width="3.7109375" customWidth="1"/>
    <col min="2326" max="2326" width="4.140625" customWidth="1"/>
    <col min="2327" max="2327" width="5" customWidth="1"/>
    <col min="2328" max="2334" width="3.7109375" customWidth="1"/>
    <col min="2335" max="2335" width="4.28515625" customWidth="1"/>
    <col min="2336" max="2336" width="5.28515625" customWidth="1"/>
    <col min="2337" max="2337" width="5.5703125" customWidth="1"/>
    <col min="2560" max="2560" width="7.140625" customWidth="1"/>
    <col min="2561" max="2561" width="16.140625" customWidth="1"/>
    <col min="2562" max="2562" width="14.85546875" customWidth="1"/>
    <col min="2563" max="2563" width="6.85546875" customWidth="1"/>
    <col min="2564" max="2564" width="5.42578125" customWidth="1"/>
    <col min="2565" max="2565" width="3.7109375" customWidth="1"/>
    <col min="2566" max="2566" width="4.28515625" customWidth="1"/>
    <col min="2567" max="2573" width="3.7109375" customWidth="1"/>
    <col min="2574" max="2574" width="4.7109375" customWidth="1"/>
    <col min="2575" max="2581" width="3.7109375" customWidth="1"/>
    <col min="2582" max="2582" width="4.140625" customWidth="1"/>
    <col min="2583" max="2583" width="5" customWidth="1"/>
    <col min="2584" max="2590" width="3.7109375" customWidth="1"/>
    <col min="2591" max="2591" width="4.28515625" customWidth="1"/>
    <col min="2592" max="2592" width="5.28515625" customWidth="1"/>
    <col min="2593" max="2593" width="5.5703125" customWidth="1"/>
    <col min="2816" max="2816" width="7.140625" customWidth="1"/>
    <col min="2817" max="2817" width="16.140625" customWidth="1"/>
    <col min="2818" max="2818" width="14.85546875" customWidth="1"/>
    <col min="2819" max="2819" width="6.85546875" customWidth="1"/>
    <col min="2820" max="2820" width="5.42578125" customWidth="1"/>
    <col min="2821" max="2821" width="3.7109375" customWidth="1"/>
    <col min="2822" max="2822" width="4.28515625" customWidth="1"/>
    <col min="2823" max="2829" width="3.7109375" customWidth="1"/>
    <col min="2830" max="2830" width="4.7109375" customWidth="1"/>
    <col min="2831" max="2837" width="3.7109375" customWidth="1"/>
    <col min="2838" max="2838" width="4.140625" customWidth="1"/>
    <col min="2839" max="2839" width="5" customWidth="1"/>
    <col min="2840" max="2846" width="3.7109375" customWidth="1"/>
    <col min="2847" max="2847" width="4.28515625" customWidth="1"/>
    <col min="2848" max="2848" width="5.28515625" customWidth="1"/>
    <col min="2849" max="2849" width="5.5703125" customWidth="1"/>
    <col min="3072" max="3072" width="7.140625" customWidth="1"/>
    <col min="3073" max="3073" width="16.140625" customWidth="1"/>
    <col min="3074" max="3074" width="14.85546875" customWidth="1"/>
    <col min="3075" max="3075" width="6.85546875" customWidth="1"/>
    <col min="3076" max="3076" width="5.42578125" customWidth="1"/>
    <col min="3077" max="3077" width="3.7109375" customWidth="1"/>
    <col min="3078" max="3078" width="4.28515625" customWidth="1"/>
    <col min="3079" max="3085" width="3.7109375" customWidth="1"/>
    <col min="3086" max="3086" width="4.7109375" customWidth="1"/>
    <col min="3087" max="3093" width="3.7109375" customWidth="1"/>
    <col min="3094" max="3094" width="4.140625" customWidth="1"/>
    <col min="3095" max="3095" width="5" customWidth="1"/>
    <col min="3096" max="3102" width="3.7109375" customWidth="1"/>
    <col min="3103" max="3103" width="4.28515625" customWidth="1"/>
    <col min="3104" max="3104" width="5.28515625" customWidth="1"/>
    <col min="3105" max="3105" width="5.5703125" customWidth="1"/>
    <col min="3328" max="3328" width="7.140625" customWidth="1"/>
    <col min="3329" max="3329" width="16.140625" customWidth="1"/>
    <col min="3330" max="3330" width="14.85546875" customWidth="1"/>
    <col min="3331" max="3331" width="6.85546875" customWidth="1"/>
    <col min="3332" max="3332" width="5.42578125" customWidth="1"/>
    <col min="3333" max="3333" width="3.7109375" customWidth="1"/>
    <col min="3334" max="3334" width="4.28515625" customWidth="1"/>
    <col min="3335" max="3341" width="3.7109375" customWidth="1"/>
    <col min="3342" max="3342" width="4.7109375" customWidth="1"/>
    <col min="3343" max="3349" width="3.7109375" customWidth="1"/>
    <col min="3350" max="3350" width="4.140625" customWidth="1"/>
    <col min="3351" max="3351" width="5" customWidth="1"/>
    <col min="3352" max="3358" width="3.7109375" customWidth="1"/>
    <col min="3359" max="3359" width="4.28515625" customWidth="1"/>
    <col min="3360" max="3360" width="5.28515625" customWidth="1"/>
    <col min="3361" max="3361" width="5.5703125" customWidth="1"/>
    <col min="3584" max="3584" width="7.140625" customWidth="1"/>
    <col min="3585" max="3585" width="16.140625" customWidth="1"/>
    <col min="3586" max="3586" width="14.85546875" customWidth="1"/>
    <col min="3587" max="3587" width="6.85546875" customWidth="1"/>
    <col min="3588" max="3588" width="5.42578125" customWidth="1"/>
    <col min="3589" max="3589" width="3.7109375" customWidth="1"/>
    <col min="3590" max="3590" width="4.28515625" customWidth="1"/>
    <col min="3591" max="3597" width="3.7109375" customWidth="1"/>
    <col min="3598" max="3598" width="4.7109375" customWidth="1"/>
    <col min="3599" max="3605" width="3.7109375" customWidth="1"/>
    <col min="3606" max="3606" width="4.140625" customWidth="1"/>
    <col min="3607" max="3607" width="5" customWidth="1"/>
    <col min="3608" max="3614" width="3.7109375" customWidth="1"/>
    <col min="3615" max="3615" width="4.28515625" customWidth="1"/>
    <col min="3616" max="3616" width="5.28515625" customWidth="1"/>
    <col min="3617" max="3617" width="5.5703125" customWidth="1"/>
    <col min="3840" max="3840" width="7.140625" customWidth="1"/>
    <col min="3841" max="3841" width="16.140625" customWidth="1"/>
    <col min="3842" max="3842" width="14.85546875" customWidth="1"/>
    <col min="3843" max="3843" width="6.85546875" customWidth="1"/>
    <col min="3844" max="3844" width="5.42578125" customWidth="1"/>
    <col min="3845" max="3845" width="3.7109375" customWidth="1"/>
    <col min="3846" max="3846" width="4.28515625" customWidth="1"/>
    <col min="3847" max="3853" width="3.7109375" customWidth="1"/>
    <col min="3854" max="3854" width="4.7109375" customWidth="1"/>
    <col min="3855" max="3861" width="3.7109375" customWidth="1"/>
    <col min="3862" max="3862" width="4.140625" customWidth="1"/>
    <col min="3863" max="3863" width="5" customWidth="1"/>
    <col min="3864" max="3870" width="3.7109375" customWidth="1"/>
    <col min="3871" max="3871" width="4.28515625" customWidth="1"/>
    <col min="3872" max="3872" width="5.28515625" customWidth="1"/>
    <col min="3873" max="3873" width="5.5703125" customWidth="1"/>
    <col min="4096" max="4096" width="7.140625" customWidth="1"/>
    <col min="4097" max="4097" width="16.140625" customWidth="1"/>
    <col min="4098" max="4098" width="14.85546875" customWidth="1"/>
    <col min="4099" max="4099" width="6.85546875" customWidth="1"/>
    <col min="4100" max="4100" width="5.42578125" customWidth="1"/>
    <col min="4101" max="4101" width="3.7109375" customWidth="1"/>
    <col min="4102" max="4102" width="4.28515625" customWidth="1"/>
    <col min="4103" max="4109" width="3.7109375" customWidth="1"/>
    <col min="4110" max="4110" width="4.7109375" customWidth="1"/>
    <col min="4111" max="4117" width="3.7109375" customWidth="1"/>
    <col min="4118" max="4118" width="4.140625" customWidth="1"/>
    <col min="4119" max="4119" width="5" customWidth="1"/>
    <col min="4120" max="4126" width="3.7109375" customWidth="1"/>
    <col min="4127" max="4127" width="4.28515625" customWidth="1"/>
    <col min="4128" max="4128" width="5.28515625" customWidth="1"/>
    <col min="4129" max="4129" width="5.5703125" customWidth="1"/>
    <col min="4352" max="4352" width="7.140625" customWidth="1"/>
    <col min="4353" max="4353" width="16.140625" customWidth="1"/>
    <col min="4354" max="4354" width="14.85546875" customWidth="1"/>
    <col min="4355" max="4355" width="6.85546875" customWidth="1"/>
    <col min="4356" max="4356" width="5.42578125" customWidth="1"/>
    <col min="4357" max="4357" width="3.7109375" customWidth="1"/>
    <col min="4358" max="4358" width="4.28515625" customWidth="1"/>
    <col min="4359" max="4365" width="3.7109375" customWidth="1"/>
    <col min="4366" max="4366" width="4.7109375" customWidth="1"/>
    <col min="4367" max="4373" width="3.7109375" customWidth="1"/>
    <col min="4374" max="4374" width="4.140625" customWidth="1"/>
    <col min="4375" max="4375" width="5" customWidth="1"/>
    <col min="4376" max="4382" width="3.7109375" customWidth="1"/>
    <col min="4383" max="4383" width="4.28515625" customWidth="1"/>
    <col min="4384" max="4384" width="5.28515625" customWidth="1"/>
    <col min="4385" max="4385" width="5.5703125" customWidth="1"/>
    <col min="4608" max="4608" width="7.140625" customWidth="1"/>
    <col min="4609" max="4609" width="16.140625" customWidth="1"/>
    <col min="4610" max="4610" width="14.85546875" customWidth="1"/>
    <col min="4611" max="4611" width="6.85546875" customWidth="1"/>
    <col min="4612" max="4612" width="5.42578125" customWidth="1"/>
    <col min="4613" max="4613" width="3.7109375" customWidth="1"/>
    <col min="4614" max="4614" width="4.28515625" customWidth="1"/>
    <col min="4615" max="4621" width="3.7109375" customWidth="1"/>
    <col min="4622" max="4622" width="4.7109375" customWidth="1"/>
    <col min="4623" max="4629" width="3.7109375" customWidth="1"/>
    <col min="4630" max="4630" width="4.140625" customWidth="1"/>
    <col min="4631" max="4631" width="5" customWidth="1"/>
    <col min="4632" max="4638" width="3.7109375" customWidth="1"/>
    <col min="4639" max="4639" width="4.28515625" customWidth="1"/>
    <col min="4640" max="4640" width="5.28515625" customWidth="1"/>
    <col min="4641" max="4641" width="5.5703125" customWidth="1"/>
    <col min="4864" max="4864" width="7.140625" customWidth="1"/>
    <col min="4865" max="4865" width="16.140625" customWidth="1"/>
    <col min="4866" max="4866" width="14.85546875" customWidth="1"/>
    <col min="4867" max="4867" width="6.85546875" customWidth="1"/>
    <col min="4868" max="4868" width="5.42578125" customWidth="1"/>
    <col min="4869" max="4869" width="3.7109375" customWidth="1"/>
    <col min="4870" max="4870" width="4.28515625" customWidth="1"/>
    <col min="4871" max="4877" width="3.7109375" customWidth="1"/>
    <col min="4878" max="4878" width="4.7109375" customWidth="1"/>
    <col min="4879" max="4885" width="3.7109375" customWidth="1"/>
    <col min="4886" max="4886" width="4.140625" customWidth="1"/>
    <col min="4887" max="4887" width="5" customWidth="1"/>
    <col min="4888" max="4894" width="3.7109375" customWidth="1"/>
    <col min="4895" max="4895" width="4.28515625" customWidth="1"/>
    <col min="4896" max="4896" width="5.28515625" customWidth="1"/>
    <col min="4897" max="4897" width="5.5703125" customWidth="1"/>
    <col min="5120" max="5120" width="7.140625" customWidth="1"/>
    <col min="5121" max="5121" width="16.140625" customWidth="1"/>
    <col min="5122" max="5122" width="14.85546875" customWidth="1"/>
    <col min="5123" max="5123" width="6.85546875" customWidth="1"/>
    <col min="5124" max="5124" width="5.42578125" customWidth="1"/>
    <col min="5125" max="5125" width="3.7109375" customWidth="1"/>
    <col min="5126" max="5126" width="4.28515625" customWidth="1"/>
    <col min="5127" max="5133" width="3.7109375" customWidth="1"/>
    <col min="5134" max="5134" width="4.7109375" customWidth="1"/>
    <col min="5135" max="5141" width="3.7109375" customWidth="1"/>
    <col min="5142" max="5142" width="4.140625" customWidth="1"/>
    <col min="5143" max="5143" width="5" customWidth="1"/>
    <col min="5144" max="5150" width="3.7109375" customWidth="1"/>
    <col min="5151" max="5151" width="4.28515625" customWidth="1"/>
    <col min="5152" max="5152" width="5.28515625" customWidth="1"/>
    <col min="5153" max="5153" width="5.5703125" customWidth="1"/>
    <col min="5376" max="5376" width="7.140625" customWidth="1"/>
    <col min="5377" max="5377" width="16.140625" customWidth="1"/>
    <col min="5378" max="5378" width="14.85546875" customWidth="1"/>
    <col min="5379" max="5379" width="6.85546875" customWidth="1"/>
    <col min="5380" max="5380" width="5.42578125" customWidth="1"/>
    <col min="5381" max="5381" width="3.7109375" customWidth="1"/>
    <col min="5382" max="5382" width="4.28515625" customWidth="1"/>
    <col min="5383" max="5389" width="3.7109375" customWidth="1"/>
    <col min="5390" max="5390" width="4.7109375" customWidth="1"/>
    <col min="5391" max="5397" width="3.7109375" customWidth="1"/>
    <col min="5398" max="5398" width="4.140625" customWidth="1"/>
    <col min="5399" max="5399" width="5" customWidth="1"/>
    <col min="5400" max="5406" width="3.7109375" customWidth="1"/>
    <col min="5407" max="5407" width="4.28515625" customWidth="1"/>
    <col min="5408" max="5408" width="5.28515625" customWidth="1"/>
    <col min="5409" max="5409" width="5.5703125" customWidth="1"/>
    <col min="5632" max="5632" width="7.140625" customWidth="1"/>
    <col min="5633" max="5633" width="16.140625" customWidth="1"/>
    <col min="5634" max="5634" width="14.85546875" customWidth="1"/>
    <col min="5635" max="5635" width="6.85546875" customWidth="1"/>
    <col min="5636" max="5636" width="5.42578125" customWidth="1"/>
    <col min="5637" max="5637" width="3.7109375" customWidth="1"/>
    <col min="5638" max="5638" width="4.28515625" customWidth="1"/>
    <col min="5639" max="5645" width="3.7109375" customWidth="1"/>
    <col min="5646" max="5646" width="4.7109375" customWidth="1"/>
    <col min="5647" max="5653" width="3.7109375" customWidth="1"/>
    <col min="5654" max="5654" width="4.140625" customWidth="1"/>
    <col min="5655" max="5655" width="5" customWidth="1"/>
    <col min="5656" max="5662" width="3.7109375" customWidth="1"/>
    <col min="5663" max="5663" width="4.28515625" customWidth="1"/>
    <col min="5664" max="5664" width="5.28515625" customWidth="1"/>
    <col min="5665" max="5665" width="5.5703125" customWidth="1"/>
    <col min="5888" max="5888" width="7.140625" customWidth="1"/>
    <col min="5889" max="5889" width="16.140625" customWidth="1"/>
    <col min="5890" max="5890" width="14.85546875" customWidth="1"/>
    <col min="5891" max="5891" width="6.85546875" customWidth="1"/>
    <col min="5892" max="5892" width="5.42578125" customWidth="1"/>
    <col min="5893" max="5893" width="3.7109375" customWidth="1"/>
    <col min="5894" max="5894" width="4.28515625" customWidth="1"/>
    <col min="5895" max="5901" width="3.7109375" customWidth="1"/>
    <col min="5902" max="5902" width="4.7109375" customWidth="1"/>
    <col min="5903" max="5909" width="3.7109375" customWidth="1"/>
    <col min="5910" max="5910" width="4.140625" customWidth="1"/>
    <col min="5911" max="5911" width="5" customWidth="1"/>
    <col min="5912" max="5918" width="3.7109375" customWidth="1"/>
    <col min="5919" max="5919" width="4.28515625" customWidth="1"/>
    <col min="5920" max="5920" width="5.28515625" customWidth="1"/>
    <col min="5921" max="5921" width="5.5703125" customWidth="1"/>
    <col min="6144" max="6144" width="7.140625" customWidth="1"/>
    <col min="6145" max="6145" width="16.140625" customWidth="1"/>
    <col min="6146" max="6146" width="14.85546875" customWidth="1"/>
    <col min="6147" max="6147" width="6.85546875" customWidth="1"/>
    <col min="6148" max="6148" width="5.42578125" customWidth="1"/>
    <col min="6149" max="6149" width="3.7109375" customWidth="1"/>
    <col min="6150" max="6150" width="4.28515625" customWidth="1"/>
    <col min="6151" max="6157" width="3.7109375" customWidth="1"/>
    <col min="6158" max="6158" width="4.7109375" customWidth="1"/>
    <col min="6159" max="6165" width="3.7109375" customWidth="1"/>
    <col min="6166" max="6166" width="4.140625" customWidth="1"/>
    <col min="6167" max="6167" width="5" customWidth="1"/>
    <col min="6168" max="6174" width="3.7109375" customWidth="1"/>
    <col min="6175" max="6175" width="4.28515625" customWidth="1"/>
    <col min="6176" max="6176" width="5.28515625" customWidth="1"/>
    <col min="6177" max="6177" width="5.5703125" customWidth="1"/>
    <col min="6400" max="6400" width="7.140625" customWidth="1"/>
    <col min="6401" max="6401" width="16.140625" customWidth="1"/>
    <col min="6402" max="6402" width="14.85546875" customWidth="1"/>
    <col min="6403" max="6403" width="6.85546875" customWidth="1"/>
    <col min="6404" max="6404" width="5.42578125" customWidth="1"/>
    <col min="6405" max="6405" width="3.7109375" customWidth="1"/>
    <col min="6406" max="6406" width="4.28515625" customWidth="1"/>
    <col min="6407" max="6413" width="3.7109375" customWidth="1"/>
    <col min="6414" max="6414" width="4.7109375" customWidth="1"/>
    <col min="6415" max="6421" width="3.7109375" customWidth="1"/>
    <col min="6422" max="6422" width="4.140625" customWidth="1"/>
    <col min="6423" max="6423" width="5" customWidth="1"/>
    <col min="6424" max="6430" width="3.7109375" customWidth="1"/>
    <col min="6431" max="6431" width="4.28515625" customWidth="1"/>
    <col min="6432" max="6432" width="5.28515625" customWidth="1"/>
    <col min="6433" max="6433" width="5.5703125" customWidth="1"/>
    <col min="6656" max="6656" width="7.140625" customWidth="1"/>
    <col min="6657" max="6657" width="16.140625" customWidth="1"/>
    <col min="6658" max="6658" width="14.85546875" customWidth="1"/>
    <col min="6659" max="6659" width="6.85546875" customWidth="1"/>
    <col min="6660" max="6660" width="5.42578125" customWidth="1"/>
    <col min="6661" max="6661" width="3.7109375" customWidth="1"/>
    <col min="6662" max="6662" width="4.28515625" customWidth="1"/>
    <col min="6663" max="6669" width="3.7109375" customWidth="1"/>
    <col min="6670" max="6670" width="4.7109375" customWidth="1"/>
    <col min="6671" max="6677" width="3.7109375" customWidth="1"/>
    <col min="6678" max="6678" width="4.140625" customWidth="1"/>
    <col min="6679" max="6679" width="5" customWidth="1"/>
    <col min="6680" max="6686" width="3.7109375" customWidth="1"/>
    <col min="6687" max="6687" width="4.28515625" customWidth="1"/>
    <col min="6688" max="6688" width="5.28515625" customWidth="1"/>
    <col min="6689" max="6689" width="5.5703125" customWidth="1"/>
    <col min="6912" max="6912" width="7.140625" customWidth="1"/>
    <col min="6913" max="6913" width="16.140625" customWidth="1"/>
    <col min="6914" max="6914" width="14.85546875" customWidth="1"/>
    <col min="6915" max="6915" width="6.85546875" customWidth="1"/>
    <col min="6916" max="6916" width="5.42578125" customWidth="1"/>
    <col min="6917" max="6917" width="3.7109375" customWidth="1"/>
    <col min="6918" max="6918" width="4.28515625" customWidth="1"/>
    <col min="6919" max="6925" width="3.7109375" customWidth="1"/>
    <col min="6926" max="6926" width="4.7109375" customWidth="1"/>
    <col min="6927" max="6933" width="3.7109375" customWidth="1"/>
    <col min="6934" max="6934" width="4.140625" customWidth="1"/>
    <col min="6935" max="6935" width="5" customWidth="1"/>
    <col min="6936" max="6942" width="3.7109375" customWidth="1"/>
    <col min="6943" max="6943" width="4.28515625" customWidth="1"/>
    <col min="6944" max="6944" width="5.28515625" customWidth="1"/>
    <col min="6945" max="6945" width="5.5703125" customWidth="1"/>
    <col min="7168" max="7168" width="7.140625" customWidth="1"/>
    <col min="7169" max="7169" width="16.140625" customWidth="1"/>
    <col min="7170" max="7170" width="14.85546875" customWidth="1"/>
    <col min="7171" max="7171" width="6.85546875" customWidth="1"/>
    <col min="7172" max="7172" width="5.42578125" customWidth="1"/>
    <col min="7173" max="7173" width="3.7109375" customWidth="1"/>
    <col min="7174" max="7174" width="4.28515625" customWidth="1"/>
    <col min="7175" max="7181" width="3.7109375" customWidth="1"/>
    <col min="7182" max="7182" width="4.7109375" customWidth="1"/>
    <col min="7183" max="7189" width="3.7109375" customWidth="1"/>
    <col min="7190" max="7190" width="4.140625" customWidth="1"/>
    <col min="7191" max="7191" width="5" customWidth="1"/>
    <col min="7192" max="7198" width="3.7109375" customWidth="1"/>
    <col min="7199" max="7199" width="4.28515625" customWidth="1"/>
    <col min="7200" max="7200" width="5.28515625" customWidth="1"/>
    <col min="7201" max="7201" width="5.5703125" customWidth="1"/>
    <col min="7424" max="7424" width="7.140625" customWidth="1"/>
    <col min="7425" max="7425" width="16.140625" customWidth="1"/>
    <col min="7426" max="7426" width="14.85546875" customWidth="1"/>
    <col min="7427" max="7427" width="6.85546875" customWidth="1"/>
    <col min="7428" max="7428" width="5.42578125" customWidth="1"/>
    <col min="7429" max="7429" width="3.7109375" customWidth="1"/>
    <col min="7430" max="7430" width="4.28515625" customWidth="1"/>
    <col min="7431" max="7437" width="3.7109375" customWidth="1"/>
    <col min="7438" max="7438" width="4.7109375" customWidth="1"/>
    <col min="7439" max="7445" width="3.7109375" customWidth="1"/>
    <col min="7446" max="7446" width="4.140625" customWidth="1"/>
    <col min="7447" max="7447" width="5" customWidth="1"/>
    <col min="7448" max="7454" width="3.7109375" customWidth="1"/>
    <col min="7455" max="7455" width="4.28515625" customWidth="1"/>
    <col min="7456" max="7456" width="5.28515625" customWidth="1"/>
    <col min="7457" max="7457" width="5.5703125" customWidth="1"/>
    <col min="7680" max="7680" width="7.140625" customWidth="1"/>
    <col min="7681" max="7681" width="16.140625" customWidth="1"/>
    <col min="7682" max="7682" width="14.85546875" customWidth="1"/>
    <col min="7683" max="7683" width="6.85546875" customWidth="1"/>
    <col min="7684" max="7684" width="5.42578125" customWidth="1"/>
    <col min="7685" max="7685" width="3.7109375" customWidth="1"/>
    <col min="7686" max="7686" width="4.28515625" customWidth="1"/>
    <col min="7687" max="7693" width="3.7109375" customWidth="1"/>
    <col min="7694" max="7694" width="4.7109375" customWidth="1"/>
    <col min="7695" max="7701" width="3.7109375" customWidth="1"/>
    <col min="7702" max="7702" width="4.140625" customWidth="1"/>
    <col min="7703" max="7703" width="5" customWidth="1"/>
    <col min="7704" max="7710" width="3.7109375" customWidth="1"/>
    <col min="7711" max="7711" width="4.28515625" customWidth="1"/>
    <col min="7712" max="7712" width="5.28515625" customWidth="1"/>
    <col min="7713" max="7713" width="5.5703125" customWidth="1"/>
    <col min="7936" max="7936" width="7.140625" customWidth="1"/>
    <col min="7937" max="7937" width="16.140625" customWidth="1"/>
    <col min="7938" max="7938" width="14.85546875" customWidth="1"/>
    <col min="7939" max="7939" width="6.85546875" customWidth="1"/>
    <col min="7940" max="7940" width="5.42578125" customWidth="1"/>
    <col min="7941" max="7941" width="3.7109375" customWidth="1"/>
    <col min="7942" max="7942" width="4.28515625" customWidth="1"/>
    <col min="7943" max="7949" width="3.7109375" customWidth="1"/>
    <col min="7950" max="7950" width="4.7109375" customWidth="1"/>
    <col min="7951" max="7957" width="3.7109375" customWidth="1"/>
    <col min="7958" max="7958" width="4.140625" customWidth="1"/>
    <col min="7959" max="7959" width="5" customWidth="1"/>
    <col min="7960" max="7966" width="3.7109375" customWidth="1"/>
    <col min="7967" max="7967" width="4.28515625" customWidth="1"/>
    <col min="7968" max="7968" width="5.28515625" customWidth="1"/>
    <col min="7969" max="7969" width="5.5703125" customWidth="1"/>
    <col min="8192" max="8192" width="7.140625" customWidth="1"/>
    <col min="8193" max="8193" width="16.140625" customWidth="1"/>
    <col min="8194" max="8194" width="14.85546875" customWidth="1"/>
    <col min="8195" max="8195" width="6.85546875" customWidth="1"/>
    <col min="8196" max="8196" width="5.42578125" customWidth="1"/>
    <col min="8197" max="8197" width="3.7109375" customWidth="1"/>
    <col min="8198" max="8198" width="4.28515625" customWidth="1"/>
    <col min="8199" max="8205" width="3.7109375" customWidth="1"/>
    <col min="8206" max="8206" width="4.7109375" customWidth="1"/>
    <col min="8207" max="8213" width="3.7109375" customWidth="1"/>
    <col min="8214" max="8214" width="4.140625" customWidth="1"/>
    <col min="8215" max="8215" width="5" customWidth="1"/>
    <col min="8216" max="8222" width="3.7109375" customWidth="1"/>
    <col min="8223" max="8223" width="4.28515625" customWidth="1"/>
    <col min="8224" max="8224" width="5.28515625" customWidth="1"/>
    <col min="8225" max="8225" width="5.5703125" customWidth="1"/>
    <col min="8448" max="8448" width="7.140625" customWidth="1"/>
    <col min="8449" max="8449" width="16.140625" customWidth="1"/>
    <col min="8450" max="8450" width="14.85546875" customWidth="1"/>
    <col min="8451" max="8451" width="6.85546875" customWidth="1"/>
    <col min="8452" max="8452" width="5.42578125" customWidth="1"/>
    <col min="8453" max="8453" width="3.7109375" customWidth="1"/>
    <col min="8454" max="8454" width="4.28515625" customWidth="1"/>
    <col min="8455" max="8461" width="3.7109375" customWidth="1"/>
    <col min="8462" max="8462" width="4.7109375" customWidth="1"/>
    <col min="8463" max="8469" width="3.7109375" customWidth="1"/>
    <col min="8470" max="8470" width="4.140625" customWidth="1"/>
    <col min="8471" max="8471" width="5" customWidth="1"/>
    <col min="8472" max="8478" width="3.7109375" customWidth="1"/>
    <col min="8479" max="8479" width="4.28515625" customWidth="1"/>
    <col min="8480" max="8480" width="5.28515625" customWidth="1"/>
    <col min="8481" max="8481" width="5.5703125" customWidth="1"/>
    <col min="8704" max="8704" width="7.140625" customWidth="1"/>
    <col min="8705" max="8705" width="16.140625" customWidth="1"/>
    <col min="8706" max="8706" width="14.85546875" customWidth="1"/>
    <col min="8707" max="8707" width="6.85546875" customWidth="1"/>
    <col min="8708" max="8708" width="5.42578125" customWidth="1"/>
    <col min="8709" max="8709" width="3.7109375" customWidth="1"/>
    <col min="8710" max="8710" width="4.28515625" customWidth="1"/>
    <col min="8711" max="8717" width="3.7109375" customWidth="1"/>
    <col min="8718" max="8718" width="4.7109375" customWidth="1"/>
    <col min="8719" max="8725" width="3.7109375" customWidth="1"/>
    <col min="8726" max="8726" width="4.140625" customWidth="1"/>
    <col min="8727" max="8727" width="5" customWidth="1"/>
    <col min="8728" max="8734" width="3.7109375" customWidth="1"/>
    <col min="8735" max="8735" width="4.28515625" customWidth="1"/>
    <col min="8736" max="8736" width="5.28515625" customWidth="1"/>
    <col min="8737" max="8737" width="5.5703125" customWidth="1"/>
    <col min="8960" max="8960" width="7.140625" customWidth="1"/>
    <col min="8961" max="8961" width="16.140625" customWidth="1"/>
    <col min="8962" max="8962" width="14.85546875" customWidth="1"/>
    <col min="8963" max="8963" width="6.85546875" customWidth="1"/>
    <col min="8964" max="8964" width="5.42578125" customWidth="1"/>
    <col min="8965" max="8965" width="3.7109375" customWidth="1"/>
    <col min="8966" max="8966" width="4.28515625" customWidth="1"/>
    <col min="8967" max="8973" width="3.7109375" customWidth="1"/>
    <col min="8974" max="8974" width="4.7109375" customWidth="1"/>
    <col min="8975" max="8981" width="3.7109375" customWidth="1"/>
    <col min="8982" max="8982" width="4.140625" customWidth="1"/>
    <col min="8983" max="8983" width="5" customWidth="1"/>
    <col min="8984" max="8990" width="3.7109375" customWidth="1"/>
    <col min="8991" max="8991" width="4.28515625" customWidth="1"/>
    <col min="8992" max="8992" width="5.28515625" customWidth="1"/>
    <col min="8993" max="8993" width="5.5703125" customWidth="1"/>
    <col min="9216" max="9216" width="7.140625" customWidth="1"/>
    <col min="9217" max="9217" width="16.140625" customWidth="1"/>
    <col min="9218" max="9218" width="14.85546875" customWidth="1"/>
    <col min="9219" max="9219" width="6.85546875" customWidth="1"/>
    <col min="9220" max="9220" width="5.42578125" customWidth="1"/>
    <col min="9221" max="9221" width="3.7109375" customWidth="1"/>
    <col min="9222" max="9222" width="4.28515625" customWidth="1"/>
    <col min="9223" max="9229" width="3.7109375" customWidth="1"/>
    <col min="9230" max="9230" width="4.7109375" customWidth="1"/>
    <col min="9231" max="9237" width="3.7109375" customWidth="1"/>
    <col min="9238" max="9238" width="4.140625" customWidth="1"/>
    <col min="9239" max="9239" width="5" customWidth="1"/>
    <col min="9240" max="9246" width="3.7109375" customWidth="1"/>
    <col min="9247" max="9247" width="4.28515625" customWidth="1"/>
    <col min="9248" max="9248" width="5.28515625" customWidth="1"/>
    <col min="9249" max="9249" width="5.5703125" customWidth="1"/>
    <col min="9472" max="9472" width="7.140625" customWidth="1"/>
    <col min="9473" max="9473" width="16.140625" customWidth="1"/>
    <col min="9474" max="9474" width="14.85546875" customWidth="1"/>
    <col min="9475" max="9475" width="6.85546875" customWidth="1"/>
    <col min="9476" max="9476" width="5.42578125" customWidth="1"/>
    <col min="9477" max="9477" width="3.7109375" customWidth="1"/>
    <col min="9478" max="9478" width="4.28515625" customWidth="1"/>
    <col min="9479" max="9485" width="3.7109375" customWidth="1"/>
    <col min="9486" max="9486" width="4.7109375" customWidth="1"/>
    <col min="9487" max="9493" width="3.7109375" customWidth="1"/>
    <col min="9494" max="9494" width="4.140625" customWidth="1"/>
    <col min="9495" max="9495" width="5" customWidth="1"/>
    <col min="9496" max="9502" width="3.7109375" customWidth="1"/>
    <col min="9503" max="9503" width="4.28515625" customWidth="1"/>
    <col min="9504" max="9504" width="5.28515625" customWidth="1"/>
    <col min="9505" max="9505" width="5.5703125" customWidth="1"/>
    <col min="9728" max="9728" width="7.140625" customWidth="1"/>
    <col min="9729" max="9729" width="16.140625" customWidth="1"/>
    <col min="9730" max="9730" width="14.85546875" customWidth="1"/>
    <col min="9731" max="9731" width="6.85546875" customWidth="1"/>
    <col min="9732" max="9732" width="5.42578125" customWidth="1"/>
    <col min="9733" max="9733" width="3.7109375" customWidth="1"/>
    <col min="9734" max="9734" width="4.28515625" customWidth="1"/>
    <col min="9735" max="9741" width="3.7109375" customWidth="1"/>
    <col min="9742" max="9742" width="4.7109375" customWidth="1"/>
    <col min="9743" max="9749" width="3.7109375" customWidth="1"/>
    <col min="9750" max="9750" width="4.140625" customWidth="1"/>
    <col min="9751" max="9751" width="5" customWidth="1"/>
    <col min="9752" max="9758" width="3.7109375" customWidth="1"/>
    <col min="9759" max="9759" width="4.28515625" customWidth="1"/>
    <col min="9760" max="9760" width="5.28515625" customWidth="1"/>
    <col min="9761" max="9761" width="5.5703125" customWidth="1"/>
    <col min="9984" max="9984" width="7.140625" customWidth="1"/>
    <col min="9985" max="9985" width="16.140625" customWidth="1"/>
    <col min="9986" max="9986" width="14.85546875" customWidth="1"/>
    <col min="9987" max="9987" width="6.85546875" customWidth="1"/>
    <col min="9988" max="9988" width="5.42578125" customWidth="1"/>
    <col min="9989" max="9989" width="3.7109375" customWidth="1"/>
    <col min="9990" max="9990" width="4.28515625" customWidth="1"/>
    <col min="9991" max="9997" width="3.7109375" customWidth="1"/>
    <col min="9998" max="9998" width="4.7109375" customWidth="1"/>
    <col min="9999" max="10005" width="3.7109375" customWidth="1"/>
    <col min="10006" max="10006" width="4.140625" customWidth="1"/>
    <col min="10007" max="10007" width="5" customWidth="1"/>
    <col min="10008" max="10014" width="3.7109375" customWidth="1"/>
    <col min="10015" max="10015" width="4.28515625" customWidth="1"/>
    <col min="10016" max="10016" width="5.28515625" customWidth="1"/>
    <col min="10017" max="10017" width="5.5703125" customWidth="1"/>
    <col min="10240" max="10240" width="7.140625" customWidth="1"/>
    <col min="10241" max="10241" width="16.140625" customWidth="1"/>
    <col min="10242" max="10242" width="14.85546875" customWidth="1"/>
    <col min="10243" max="10243" width="6.85546875" customWidth="1"/>
    <col min="10244" max="10244" width="5.42578125" customWidth="1"/>
    <col min="10245" max="10245" width="3.7109375" customWidth="1"/>
    <col min="10246" max="10246" width="4.28515625" customWidth="1"/>
    <col min="10247" max="10253" width="3.7109375" customWidth="1"/>
    <col min="10254" max="10254" width="4.7109375" customWidth="1"/>
    <col min="10255" max="10261" width="3.7109375" customWidth="1"/>
    <col min="10262" max="10262" width="4.140625" customWidth="1"/>
    <col min="10263" max="10263" width="5" customWidth="1"/>
    <col min="10264" max="10270" width="3.7109375" customWidth="1"/>
    <col min="10271" max="10271" width="4.28515625" customWidth="1"/>
    <col min="10272" max="10272" width="5.28515625" customWidth="1"/>
    <col min="10273" max="10273" width="5.5703125" customWidth="1"/>
    <col min="10496" max="10496" width="7.140625" customWidth="1"/>
    <col min="10497" max="10497" width="16.140625" customWidth="1"/>
    <col min="10498" max="10498" width="14.85546875" customWidth="1"/>
    <col min="10499" max="10499" width="6.85546875" customWidth="1"/>
    <col min="10500" max="10500" width="5.42578125" customWidth="1"/>
    <col min="10501" max="10501" width="3.7109375" customWidth="1"/>
    <col min="10502" max="10502" width="4.28515625" customWidth="1"/>
    <col min="10503" max="10509" width="3.7109375" customWidth="1"/>
    <col min="10510" max="10510" width="4.7109375" customWidth="1"/>
    <col min="10511" max="10517" width="3.7109375" customWidth="1"/>
    <col min="10518" max="10518" width="4.140625" customWidth="1"/>
    <col min="10519" max="10519" width="5" customWidth="1"/>
    <col min="10520" max="10526" width="3.7109375" customWidth="1"/>
    <col min="10527" max="10527" width="4.28515625" customWidth="1"/>
    <col min="10528" max="10528" width="5.28515625" customWidth="1"/>
    <col min="10529" max="10529" width="5.5703125" customWidth="1"/>
    <col min="10752" max="10752" width="7.140625" customWidth="1"/>
    <col min="10753" max="10753" width="16.140625" customWidth="1"/>
    <col min="10754" max="10754" width="14.85546875" customWidth="1"/>
    <col min="10755" max="10755" width="6.85546875" customWidth="1"/>
    <col min="10756" max="10756" width="5.42578125" customWidth="1"/>
    <col min="10757" max="10757" width="3.7109375" customWidth="1"/>
    <col min="10758" max="10758" width="4.28515625" customWidth="1"/>
    <col min="10759" max="10765" width="3.7109375" customWidth="1"/>
    <col min="10766" max="10766" width="4.7109375" customWidth="1"/>
    <col min="10767" max="10773" width="3.7109375" customWidth="1"/>
    <col min="10774" max="10774" width="4.140625" customWidth="1"/>
    <col min="10775" max="10775" width="5" customWidth="1"/>
    <col min="10776" max="10782" width="3.7109375" customWidth="1"/>
    <col min="10783" max="10783" width="4.28515625" customWidth="1"/>
    <col min="10784" max="10784" width="5.28515625" customWidth="1"/>
    <col min="10785" max="10785" width="5.5703125" customWidth="1"/>
    <col min="11008" max="11008" width="7.140625" customWidth="1"/>
    <col min="11009" max="11009" width="16.140625" customWidth="1"/>
    <col min="11010" max="11010" width="14.85546875" customWidth="1"/>
    <col min="11011" max="11011" width="6.85546875" customWidth="1"/>
    <col min="11012" max="11012" width="5.42578125" customWidth="1"/>
    <col min="11013" max="11013" width="3.7109375" customWidth="1"/>
    <col min="11014" max="11014" width="4.28515625" customWidth="1"/>
    <col min="11015" max="11021" width="3.7109375" customWidth="1"/>
    <col min="11022" max="11022" width="4.7109375" customWidth="1"/>
    <col min="11023" max="11029" width="3.7109375" customWidth="1"/>
    <col min="11030" max="11030" width="4.140625" customWidth="1"/>
    <col min="11031" max="11031" width="5" customWidth="1"/>
    <col min="11032" max="11038" width="3.7109375" customWidth="1"/>
    <col min="11039" max="11039" width="4.28515625" customWidth="1"/>
    <col min="11040" max="11040" width="5.28515625" customWidth="1"/>
    <col min="11041" max="11041" width="5.5703125" customWidth="1"/>
    <col min="11264" max="11264" width="7.140625" customWidth="1"/>
    <col min="11265" max="11265" width="16.140625" customWidth="1"/>
    <col min="11266" max="11266" width="14.85546875" customWidth="1"/>
    <col min="11267" max="11267" width="6.85546875" customWidth="1"/>
    <col min="11268" max="11268" width="5.42578125" customWidth="1"/>
    <col min="11269" max="11269" width="3.7109375" customWidth="1"/>
    <col min="11270" max="11270" width="4.28515625" customWidth="1"/>
    <col min="11271" max="11277" width="3.7109375" customWidth="1"/>
    <col min="11278" max="11278" width="4.7109375" customWidth="1"/>
    <col min="11279" max="11285" width="3.7109375" customWidth="1"/>
    <col min="11286" max="11286" width="4.140625" customWidth="1"/>
    <col min="11287" max="11287" width="5" customWidth="1"/>
    <col min="11288" max="11294" width="3.7109375" customWidth="1"/>
    <col min="11295" max="11295" width="4.28515625" customWidth="1"/>
    <col min="11296" max="11296" width="5.28515625" customWidth="1"/>
    <col min="11297" max="11297" width="5.5703125" customWidth="1"/>
    <col min="11520" max="11520" width="7.140625" customWidth="1"/>
    <col min="11521" max="11521" width="16.140625" customWidth="1"/>
    <col min="11522" max="11522" width="14.85546875" customWidth="1"/>
    <col min="11523" max="11523" width="6.85546875" customWidth="1"/>
    <col min="11524" max="11524" width="5.42578125" customWidth="1"/>
    <col min="11525" max="11525" width="3.7109375" customWidth="1"/>
    <col min="11526" max="11526" width="4.28515625" customWidth="1"/>
    <col min="11527" max="11533" width="3.7109375" customWidth="1"/>
    <col min="11534" max="11534" width="4.7109375" customWidth="1"/>
    <col min="11535" max="11541" width="3.7109375" customWidth="1"/>
    <col min="11542" max="11542" width="4.140625" customWidth="1"/>
    <col min="11543" max="11543" width="5" customWidth="1"/>
    <col min="11544" max="11550" width="3.7109375" customWidth="1"/>
    <col min="11551" max="11551" width="4.28515625" customWidth="1"/>
    <col min="11552" max="11552" width="5.28515625" customWidth="1"/>
    <col min="11553" max="11553" width="5.5703125" customWidth="1"/>
    <col min="11776" max="11776" width="7.140625" customWidth="1"/>
    <col min="11777" max="11777" width="16.140625" customWidth="1"/>
    <col min="11778" max="11778" width="14.85546875" customWidth="1"/>
    <col min="11779" max="11779" width="6.85546875" customWidth="1"/>
    <col min="11780" max="11780" width="5.42578125" customWidth="1"/>
    <col min="11781" max="11781" width="3.7109375" customWidth="1"/>
    <col min="11782" max="11782" width="4.28515625" customWidth="1"/>
    <col min="11783" max="11789" width="3.7109375" customWidth="1"/>
    <col min="11790" max="11790" width="4.7109375" customWidth="1"/>
    <col min="11791" max="11797" width="3.7109375" customWidth="1"/>
    <col min="11798" max="11798" width="4.140625" customWidth="1"/>
    <col min="11799" max="11799" width="5" customWidth="1"/>
    <col min="11800" max="11806" width="3.7109375" customWidth="1"/>
    <col min="11807" max="11807" width="4.28515625" customWidth="1"/>
    <col min="11808" max="11808" width="5.28515625" customWidth="1"/>
    <col min="11809" max="11809" width="5.5703125" customWidth="1"/>
    <col min="12032" max="12032" width="7.140625" customWidth="1"/>
    <col min="12033" max="12033" width="16.140625" customWidth="1"/>
    <col min="12034" max="12034" width="14.85546875" customWidth="1"/>
    <col min="12035" max="12035" width="6.85546875" customWidth="1"/>
    <col min="12036" max="12036" width="5.42578125" customWidth="1"/>
    <col min="12037" max="12037" width="3.7109375" customWidth="1"/>
    <col min="12038" max="12038" width="4.28515625" customWidth="1"/>
    <col min="12039" max="12045" width="3.7109375" customWidth="1"/>
    <col min="12046" max="12046" width="4.7109375" customWidth="1"/>
    <col min="12047" max="12053" width="3.7109375" customWidth="1"/>
    <col min="12054" max="12054" width="4.140625" customWidth="1"/>
    <col min="12055" max="12055" width="5" customWidth="1"/>
    <col min="12056" max="12062" width="3.7109375" customWidth="1"/>
    <col min="12063" max="12063" width="4.28515625" customWidth="1"/>
    <col min="12064" max="12064" width="5.28515625" customWidth="1"/>
    <col min="12065" max="12065" width="5.5703125" customWidth="1"/>
    <col min="12288" max="12288" width="7.140625" customWidth="1"/>
    <col min="12289" max="12289" width="16.140625" customWidth="1"/>
    <col min="12290" max="12290" width="14.85546875" customWidth="1"/>
    <col min="12291" max="12291" width="6.85546875" customWidth="1"/>
    <col min="12292" max="12292" width="5.42578125" customWidth="1"/>
    <col min="12293" max="12293" width="3.7109375" customWidth="1"/>
    <col min="12294" max="12294" width="4.28515625" customWidth="1"/>
    <col min="12295" max="12301" width="3.7109375" customWidth="1"/>
    <col min="12302" max="12302" width="4.7109375" customWidth="1"/>
    <col min="12303" max="12309" width="3.7109375" customWidth="1"/>
    <col min="12310" max="12310" width="4.140625" customWidth="1"/>
    <col min="12311" max="12311" width="5" customWidth="1"/>
    <col min="12312" max="12318" width="3.7109375" customWidth="1"/>
    <col min="12319" max="12319" width="4.28515625" customWidth="1"/>
    <col min="12320" max="12320" width="5.28515625" customWidth="1"/>
    <col min="12321" max="12321" width="5.5703125" customWidth="1"/>
    <col min="12544" max="12544" width="7.140625" customWidth="1"/>
    <col min="12545" max="12545" width="16.140625" customWidth="1"/>
    <col min="12546" max="12546" width="14.85546875" customWidth="1"/>
    <col min="12547" max="12547" width="6.85546875" customWidth="1"/>
    <col min="12548" max="12548" width="5.42578125" customWidth="1"/>
    <col min="12549" max="12549" width="3.7109375" customWidth="1"/>
    <col min="12550" max="12550" width="4.28515625" customWidth="1"/>
    <col min="12551" max="12557" width="3.7109375" customWidth="1"/>
    <col min="12558" max="12558" width="4.7109375" customWidth="1"/>
    <col min="12559" max="12565" width="3.7109375" customWidth="1"/>
    <col min="12566" max="12566" width="4.140625" customWidth="1"/>
    <col min="12567" max="12567" width="5" customWidth="1"/>
    <col min="12568" max="12574" width="3.7109375" customWidth="1"/>
    <col min="12575" max="12575" width="4.28515625" customWidth="1"/>
    <col min="12576" max="12576" width="5.28515625" customWidth="1"/>
    <col min="12577" max="12577" width="5.5703125" customWidth="1"/>
    <col min="12800" max="12800" width="7.140625" customWidth="1"/>
    <col min="12801" max="12801" width="16.140625" customWidth="1"/>
    <col min="12802" max="12802" width="14.85546875" customWidth="1"/>
    <col min="12803" max="12803" width="6.85546875" customWidth="1"/>
    <col min="12804" max="12804" width="5.42578125" customWidth="1"/>
    <col min="12805" max="12805" width="3.7109375" customWidth="1"/>
    <col min="12806" max="12806" width="4.28515625" customWidth="1"/>
    <col min="12807" max="12813" width="3.7109375" customWidth="1"/>
    <col min="12814" max="12814" width="4.7109375" customWidth="1"/>
    <col min="12815" max="12821" width="3.7109375" customWidth="1"/>
    <col min="12822" max="12822" width="4.140625" customWidth="1"/>
    <col min="12823" max="12823" width="5" customWidth="1"/>
    <col min="12824" max="12830" width="3.7109375" customWidth="1"/>
    <col min="12831" max="12831" width="4.28515625" customWidth="1"/>
    <col min="12832" max="12832" width="5.28515625" customWidth="1"/>
    <col min="12833" max="12833" width="5.5703125" customWidth="1"/>
    <col min="13056" max="13056" width="7.140625" customWidth="1"/>
    <col min="13057" max="13057" width="16.140625" customWidth="1"/>
    <col min="13058" max="13058" width="14.85546875" customWidth="1"/>
    <col min="13059" max="13059" width="6.85546875" customWidth="1"/>
    <col min="13060" max="13060" width="5.42578125" customWidth="1"/>
    <col min="13061" max="13061" width="3.7109375" customWidth="1"/>
    <col min="13062" max="13062" width="4.28515625" customWidth="1"/>
    <col min="13063" max="13069" width="3.7109375" customWidth="1"/>
    <col min="13070" max="13070" width="4.7109375" customWidth="1"/>
    <col min="13071" max="13077" width="3.7109375" customWidth="1"/>
    <col min="13078" max="13078" width="4.140625" customWidth="1"/>
    <col min="13079" max="13079" width="5" customWidth="1"/>
    <col min="13080" max="13086" width="3.7109375" customWidth="1"/>
    <col min="13087" max="13087" width="4.28515625" customWidth="1"/>
    <col min="13088" max="13088" width="5.28515625" customWidth="1"/>
    <col min="13089" max="13089" width="5.5703125" customWidth="1"/>
    <col min="13312" max="13312" width="7.140625" customWidth="1"/>
    <col min="13313" max="13313" width="16.140625" customWidth="1"/>
    <col min="13314" max="13314" width="14.85546875" customWidth="1"/>
    <col min="13315" max="13315" width="6.85546875" customWidth="1"/>
    <col min="13316" max="13316" width="5.42578125" customWidth="1"/>
    <col min="13317" max="13317" width="3.7109375" customWidth="1"/>
    <col min="13318" max="13318" width="4.28515625" customWidth="1"/>
    <col min="13319" max="13325" width="3.7109375" customWidth="1"/>
    <col min="13326" max="13326" width="4.7109375" customWidth="1"/>
    <col min="13327" max="13333" width="3.7109375" customWidth="1"/>
    <col min="13334" max="13334" width="4.140625" customWidth="1"/>
    <col min="13335" max="13335" width="5" customWidth="1"/>
    <col min="13336" max="13342" width="3.7109375" customWidth="1"/>
    <col min="13343" max="13343" width="4.28515625" customWidth="1"/>
    <col min="13344" max="13344" width="5.28515625" customWidth="1"/>
    <col min="13345" max="13345" width="5.5703125" customWidth="1"/>
    <col min="13568" max="13568" width="7.140625" customWidth="1"/>
    <col min="13569" max="13569" width="16.140625" customWidth="1"/>
    <col min="13570" max="13570" width="14.85546875" customWidth="1"/>
    <col min="13571" max="13571" width="6.85546875" customWidth="1"/>
    <col min="13572" max="13572" width="5.42578125" customWidth="1"/>
    <col min="13573" max="13573" width="3.7109375" customWidth="1"/>
    <col min="13574" max="13574" width="4.28515625" customWidth="1"/>
    <col min="13575" max="13581" width="3.7109375" customWidth="1"/>
    <col min="13582" max="13582" width="4.7109375" customWidth="1"/>
    <col min="13583" max="13589" width="3.7109375" customWidth="1"/>
    <col min="13590" max="13590" width="4.140625" customWidth="1"/>
    <col min="13591" max="13591" width="5" customWidth="1"/>
    <col min="13592" max="13598" width="3.7109375" customWidth="1"/>
    <col min="13599" max="13599" width="4.28515625" customWidth="1"/>
    <col min="13600" max="13600" width="5.28515625" customWidth="1"/>
    <col min="13601" max="13601" width="5.5703125" customWidth="1"/>
    <col min="13824" max="13824" width="7.140625" customWidth="1"/>
    <col min="13825" max="13825" width="16.140625" customWidth="1"/>
    <col min="13826" max="13826" width="14.85546875" customWidth="1"/>
    <col min="13827" max="13827" width="6.85546875" customWidth="1"/>
    <col min="13828" max="13828" width="5.42578125" customWidth="1"/>
    <col min="13829" max="13829" width="3.7109375" customWidth="1"/>
    <col min="13830" max="13830" width="4.28515625" customWidth="1"/>
    <col min="13831" max="13837" width="3.7109375" customWidth="1"/>
    <col min="13838" max="13838" width="4.7109375" customWidth="1"/>
    <col min="13839" max="13845" width="3.7109375" customWidth="1"/>
    <col min="13846" max="13846" width="4.140625" customWidth="1"/>
    <col min="13847" max="13847" width="5" customWidth="1"/>
    <col min="13848" max="13854" width="3.7109375" customWidth="1"/>
    <col min="13855" max="13855" width="4.28515625" customWidth="1"/>
    <col min="13856" max="13856" width="5.28515625" customWidth="1"/>
    <col min="13857" max="13857" width="5.5703125" customWidth="1"/>
    <col min="14080" max="14080" width="7.140625" customWidth="1"/>
    <col min="14081" max="14081" width="16.140625" customWidth="1"/>
    <col min="14082" max="14082" width="14.85546875" customWidth="1"/>
    <col min="14083" max="14083" width="6.85546875" customWidth="1"/>
    <col min="14084" max="14084" width="5.42578125" customWidth="1"/>
    <col min="14085" max="14085" width="3.7109375" customWidth="1"/>
    <col min="14086" max="14086" width="4.28515625" customWidth="1"/>
    <col min="14087" max="14093" width="3.7109375" customWidth="1"/>
    <col min="14094" max="14094" width="4.7109375" customWidth="1"/>
    <col min="14095" max="14101" width="3.7109375" customWidth="1"/>
    <col min="14102" max="14102" width="4.140625" customWidth="1"/>
    <col min="14103" max="14103" width="5" customWidth="1"/>
    <col min="14104" max="14110" width="3.7109375" customWidth="1"/>
    <col min="14111" max="14111" width="4.28515625" customWidth="1"/>
    <col min="14112" max="14112" width="5.28515625" customWidth="1"/>
    <col min="14113" max="14113" width="5.5703125" customWidth="1"/>
    <col min="14336" max="14336" width="7.140625" customWidth="1"/>
    <col min="14337" max="14337" width="16.140625" customWidth="1"/>
    <col min="14338" max="14338" width="14.85546875" customWidth="1"/>
    <col min="14339" max="14339" width="6.85546875" customWidth="1"/>
    <col min="14340" max="14340" width="5.42578125" customWidth="1"/>
    <col min="14341" max="14341" width="3.7109375" customWidth="1"/>
    <col min="14342" max="14342" width="4.28515625" customWidth="1"/>
    <col min="14343" max="14349" width="3.7109375" customWidth="1"/>
    <col min="14350" max="14350" width="4.7109375" customWidth="1"/>
    <col min="14351" max="14357" width="3.7109375" customWidth="1"/>
    <col min="14358" max="14358" width="4.140625" customWidth="1"/>
    <col min="14359" max="14359" width="5" customWidth="1"/>
    <col min="14360" max="14366" width="3.7109375" customWidth="1"/>
    <col min="14367" max="14367" width="4.28515625" customWidth="1"/>
    <col min="14368" max="14368" width="5.28515625" customWidth="1"/>
    <col min="14369" max="14369" width="5.5703125" customWidth="1"/>
    <col min="14592" max="14592" width="7.140625" customWidth="1"/>
    <col min="14593" max="14593" width="16.140625" customWidth="1"/>
    <col min="14594" max="14594" width="14.85546875" customWidth="1"/>
    <col min="14595" max="14595" width="6.85546875" customWidth="1"/>
    <col min="14596" max="14596" width="5.42578125" customWidth="1"/>
    <col min="14597" max="14597" width="3.7109375" customWidth="1"/>
    <col min="14598" max="14598" width="4.28515625" customWidth="1"/>
    <col min="14599" max="14605" width="3.7109375" customWidth="1"/>
    <col min="14606" max="14606" width="4.7109375" customWidth="1"/>
    <col min="14607" max="14613" width="3.7109375" customWidth="1"/>
    <col min="14614" max="14614" width="4.140625" customWidth="1"/>
    <col min="14615" max="14615" width="5" customWidth="1"/>
    <col min="14616" max="14622" width="3.7109375" customWidth="1"/>
    <col min="14623" max="14623" width="4.28515625" customWidth="1"/>
    <col min="14624" max="14624" width="5.28515625" customWidth="1"/>
    <col min="14625" max="14625" width="5.5703125" customWidth="1"/>
    <col min="14848" max="14848" width="7.140625" customWidth="1"/>
    <col min="14849" max="14849" width="16.140625" customWidth="1"/>
    <col min="14850" max="14850" width="14.85546875" customWidth="1"/>
    <col min="14851" max="14851" width="6.85546875" customWidth="1"/>
    <col min="14852" max="14852" width="5.42578125" customWidth="1"/>
    <col min="14853" max="14853" width="3.7109375" customWidth="1"/>
    <col min="14854" max="14854" width="4.28515625" customWidth="1"/>
    <col min="14855" max="14861" width="3.7109375" customWidth="1"/>
    <col min="14862" max="14862" width="4.7109375" customWidth="1"/>
    <col min="14863" max="14869" width="3.7109375" customWidth="1"/>
    <col min="14870" max="14870" width="4.140625" customWidth="1"/>
    <col min="14871" max="14871" width="5" customWidth="1"/>
    <col min="14872" max="14878" width="3.7109375" customWidth="1"/>
    <col min="14879" max="14879" width="4.28515625" customWidth="1"/>
    <col min="14880" max="14880" width="5.28515625" customWidth="1"/>
    <col min="14881" max="14881" width="5.5703125" customWidth="1"/>
    <col min="15104" max="15104" width="7.140625" customWidth="1"/>
    <col min="15105" max="15105" width="16.140625" customWidth="1"/>
    <col min="15106" max="15106" width="14.85546875" customWidth="1"/>
    <col min="15107" max="15107" width="6.85546875" customWidth="1"/>
    <col min="15108" max="15108" width="5.42578125" customWidth="1"/>
    <col min="15109" max="15109" width="3.7109375" customWidth="1"/>
    <col min="15110" max="15110" width="4.28515625" customWidth="1"/>
    <col min="15111" max="15117" width="3.7109375" customWidth="1"/>
    <col min="15118" max="15118" width="4.7109375" customWidth="1"/>
    <col min="15119" max="15125" width="3.7109375" customWidth="1"/>
    <col min="15126" max="15126" width="4.140625" customWidth="1"/>
    <col min="15127" max="15127" width="5" customWidth="1"/>
    <col min="15128" max="15134" width="3.7109375" customWidth="1"/>
    <col min="15135" max="15135" width="4.28515625" customWidth="1"/>
    <col min="15136" max="15136" width="5.28515625" customWidth="1"/>
    <col min="15137" max="15137" width="5.5703125" customWidth="1"/>
    <col min="15360" max="15360" width="7.140625" customWidth="1"/>
    <col min="15361" max="15361" width="16.140625" customWidth="1"/>
    <col min="15362" max="15362" width="14.85546875" customWidth="1"/>
    <col min="15363" max="15363" width="6.85546875" customWidth="1"/>
    <col min="15364" max="15364" width="5.42578125" customWidth="1"/>
    <col min="15365" max="15365" width="3.7109375" customWidth="1"/>
    <col min="15366" max="15366" width="4.28515625" customWidth="1"/>
    <col min="15367" max="15373" width="3.7109375" customWidth="1"/>
    <col min="15374" max="15374" width="4.7109375" customWidth="1"/>
    <col min="15375" max="15381" width="3.7109375" customWidth="1"/>
    <col min="15382" max="15382" width="4.140625" customWidth="1"/>
    <col min="15383" max="15383" width="5" customWidth="1"/>
    <col min="15384" max="15390" width="3.7109375" customWidth="1"/>
    <col min="15391" max="15391" width="4.28515625" customWidth="1"/>
    <col min="15392" max="15392" width="5.28515625" customWidth="1"/>
    <col min="15393" max="15393" width="5.5703125" customWidth="1"/>
    <col min="15616" max="15616" width="7.140625" customWidth="1"/>
    <col min="15617" max="15617" width="16.140625" customWidth="1"/>
    <col min="15618" max="15618" width="14.85546875" customWidth="1"/>
    <col min="15619" max="15619" width="6.85546875" customWidth="1"/>
    <col min="15620" max="15620" width="5.42578125" customWidth="1"/>
    <col min="15621" max="15621" width="3.7109375" customWidth="1"/>
    <col min="15622" max="15622" width="4.28515625" customWidth="1"/>
    <col min="15623" max="15629" width="3.7109375" customWidth="1"/>
    <col min="15630" max="15630" width="4.7109375" customWidth="1"/>
    <col min="15631" max="15637" width="3.7109375" customWidth="1"/>
    <col min="15638" max="15638" width="4.140625" customWidth="1"/>
    <col min="15639" max="15639" width="5" customWidth="1"/>
    <col min="15640" max="15646" width="3.7109375" customWidth="1"/>
    <col min="15647" max="15647" width="4.28515625" customWidth="1"/>
    <col min="15648" max="15648" width="5.28515625" customWidth="1"/>
    <col min="15649" max="15649" width="5.5703125" customWidth="1"/>
    <col min="15872" max="15872" width="7.140625" customWidth="1"/>
    <col min="15873" max="15873" width="16.140625" customWidth="1"/>
    <col min="15874" max="15874" width="14.85546875" customWidth="1"/>
    <col min="15875" max="15875" width="6.85546875" customWidth="1"/>
    <col min="15876" max="15876" width="5.42578125" customWidth="1"/>
    <col min="15877" max="15877" width="3.7109375" customWidth="1"/>
    <col min="15878" max="15878" width="4.28515625" customWidth="1"/>
    <col min="15879" max="15885" width="3.7109375" customWidth="1"/>
    <col min="15886" max="15886" width="4.7109375" customWidth="1"/>
    <col min="15887" max="15893" width="3.7109375" customWidth="1"/>
    <col min="15894" max="15894" width="4.140625" customWidth="1"/>
    <col min="15895" max="15895" width="5" customWidth="1"/>
    <col min="15896" max="15902" width="3.7109375" customWidth="1"/>
    <col min="15903" max="15903" width="4.28515625" customWidth="1"/>
    <col min="15904" max="15904" width="5.28515625" customWidth="1"/>
    <col min="15905" max="15905" width="5.5703125" customWidth="1"/>
    <col min="16128" max="16128" width="7.140625" customWidth="1"/>
    <col min="16129" max="16129" width="16.140625" customWidth="1"/>
    <col min="16130" max="16130" width="14.85546875" customWidth="1"/>
    <col min="16131" max="16131" width="6.85546875" customWidth="1"/>
    <col min="16132" max="16132" width="5.42578125" customWidth="1"/>
    <col min="16133" max="16133" width="3.7109375" customWidth="1"/>
    <col min="16134" max="16134" width="4.28515625" customWidth="1"/>
    <col min="16135" max="16141" width="3.7109375" customWidth="1"/>
    <col min="16142" max="16142" width="4.7109375" customWidth="1"/>
    <col min="16143" max="16149" width="3.7109375" customWidth="1"/>
    <col min="16150" max="16150" width="4.140625" customWidth="1"/>
    <col min="16151" max="16151" width="5" customWidth="1"/>
    <col min="16152" max="16158" width="3.7109375" customWidth="1"/>
    <col min="16159" max="16159" width="4.28515625" customWidth="1"/>
    <col min="16160" max="16160" width="5.28515625" customWidth="1"/>
    <col min="16161" max="16161" width="5.5703125" customWidth="1"/>
  </cols>
  <sheetData>
    <row r="1" spans="1:34" ht="63" customHeight="1">
      <c r="A1" s="411" t="s">
        <v>238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</row>
    <row r="2" spans="1:34" ht="9.75" customHeight="1">
      <c r="A2" s="412" t="s">
        <v>4</v>
      </c>
      <c r="B2" s="351" t="s">
        <v>217</v>
      </c>
      <c r="C2" s="374"/>
      <c r="D2" s="417" t="s">
        <v>5</v>
      </c>
      <c r="E2" s="418"/>
      <c r="F2" s="418"/>
      <c r="G2" s="419"/>
      <c r="H2" s="420" t="s">
        <v>6</v>
      </c>
      <c r="I2" s="421"/>
      <c r="J2" s="421"/>
      <c r="K2" s="421"/>
      <c r="L2" s="421"/>
      <c r="M2" s="421"/>
      <c r="N2" s="421"/>
      <c r="O2" s="422"/>
      <c r="P2" s="420" t="s">
        <v>7</v>
      </c>
      <c r="Q2" s="421"/>
      <c r="R2" s="421"/>
      <c r="S2" s="421"/>
      <c r="T2" s="421"/>
      <c r="U2" s="421"/>
      <c r="V2" s="421"/>
      <c r="W2" s="421"/>
      <c r="X2" s="422"/>
      <c r="Y2" s="420" t="s">
        <v>8</v>
      </c>
      <c r="Z2" s="421"/>
      <c r="AA2" s="421"/>
      <c r="AB2" s="421"/>
      <c r="AC2" s="421"/>
      <c r="AD2" s="421"/>
      <c r="AE2" s="421"/>
      <c r="AF2" s="422"/>
      <c r="AG2" s="423" t="s">
        <v>9</v>
      </c>
    </row>
    <row r="3" spans="1:34" ht="9.75" customHeight="1">
      <c r="A3" s="413"/>
      <c r="B3" s="415"/>
      <c r="C3" s="416"/>
      <c r="D3" s="426" t="s">
        <v>10</v>
      </c>
      <c r="E3" s="429" t="s">
        <v>11</v>
      </c>
      <c r="F3" s="430"/>
      <c r="G3" s="431"/>
      <c r="H3" s="395" t="s">
        <v>12</v>
      </c>
      <c r="I3" s="435"/>
      <c r="J3" s="435"/>
      <c r="K3" s="435"/>
      <c r="L3" s="435"/>
      <c r="M3" s="435"/>
      <c r="N3" s="396"/>
      <c r="O3" s="432" t="s">
        <v>13</v>
      </c>
      <c r="P3" s="395" t="s">
        <v>12</v>
      </c>
      <c r="Q3" s="435"/>
      <c r="R3" s="435"/>
      <c r="S3" s="435"/>
      <c r="T3" s="435"/>
      <c r="U3" s="435"/>
      <c r="V3" s="435"/>
      <c r="W3" s="396"/>
      <c r="X3" s="432" t="s">
        <v>13</v>
      </c>
      <c r="Y3" s="395" t="s">
        <v>12</v>
      </c>
      <c r="Z3" s="435"/>
      <c r="AA3" s="435"/>
      <c r="AB3" s="435"/>
      <c r="AC3" s="435"/>
      <c r="AD3" s="435"/>
      <c r="AE3" s="396"/>
      <c r="AF3" s="432" t="s">
        <v>13</v>
      </c>
      <c r="AG3" s="424"/>
    </row>
    <row r="4" spans="1:34" ht="9.75" customHeight="1">
      <c r="A4" s="413"/>
      <c r="B4" s="415"/>
      <c r="C4" s="416"/>
      <c r="D4" s="427"/>
      <c r="E4" s="438" t="s">
        <v>14</v>
      </c>
      <c r="F4" s="426" t="s">
        <v>15</v>
      </c>
      <c r="G4" s="423" t="s">
        <v>16</v>
      </c>
      <c r="H4" s="395" t="s">
        <v>17</v>
      </c>
      <c r="I4" s="435"/>
      <c r="J4" s="396"/>
      <c r="K4" s="395" t="s">
        <v>18</v>
      </c>
      <c r="L4" s="435"/>
      <c r="M4" s="435"/>
      <c r="N4" s="396"/>
      <c r="O4" s="433"/>
      <c r="P4" s="395" t="s">
        <v>19</v>
      </c>
      <c r="Q4" s="435"/>
      <c r="R4" s="435"/>
      <c r="S4" s="435"/>
      <c r="T4" s="395" t="s">
        <v>18</v>
      </c>
      <c r="U4" s="435"/>
      <c r="V4" s="435"/>
      <c r="W4" s="396"/>
      <c r="X4" s="433"/>
      <c r="Y4" s="395" t="s">
        <v>19</v>
      </c>
      <c r="Z4" s="435"/>
      <c r="AA4" s="435"/>
      <c r="AB4" s="435" t="s">
        <v>18</v>
      </c>
      <c r="AC4" s="435"/>
      <c r="AD4" s="435"/>
      <c r="AE4" s="396"/>
      <c r="AF4" s="424"/>
      <c r="AG4" s="424"/>
    </row>
    <row r="5" spans="1:34" ht="9.75" customHeight="1">
      <c r="A5" s="413"/>
      <c r="B5" s="415"/>
      <c r="C5" s="416"/>
      <c r="D5" s="427"/>
      <c r="E5" s="439"/>
      <c r="F5" s="427"/>
      <c r="G5" s="441"/>
      <c r="H5" s="395" t="s">
        <v>20</v>
      </c>
      <c r="I5" s="435"/>
      <c r="J5" s="435"/>
      <c r="K5" s="435"/>
      <c r="L5" s="435"/>
      <c r="M5" s="435"/>
      <c r="N5" s="396"/>
      <c r="O5" s="433"/>
      <c r="P5" s="395" t="s">
        <v>20</v>
      </c>
      <c r="Q5" s="435"/>
      <c r="R5" s="435"/>
      <c r="S5" s="435"/>
      <c r="T5" s="435"/>
      <c r="U5" s="435"/>
      <c r="V5" s="435"/>
      <c r="W5" s="396"/>
      <c r="X5" s="433"/>
      <c r="Y5" s="395" t="s">
        <v>20</v>
      </c>
      <c r="Z5" s="435"/>
      <c r="AA5" s="435"/>
      <c r="AB5" s="435"/>
      <c r="AC5" s="435"/>
      <c r="AD5" s="435"/>
      <c r="AE5" s="396"/>
      <c r="AF5" s="424"/>
      <c r="AG5" s="424"/>
    </row>
    <row r="6" spans="1:34" ht="23.25" customHeight="1" thickBot="1">
      <c r="A6" s="414"/>
      <c r="B6" s="352"/>
      <c r="C6" s="375"/>
      <c r="D6" s="428"/>
      <c r="E6" s="440"/>
      <c r="F6" s="428"/>
      <c r="G6" s="442"/>
      <c r="H6" s="102">
        <v>2</v>
      </c>
      <c r="I6" s="102">
        <v>10</v>
      </c>
      <c r="J6" s="102">
        <v>6</v>
      </c>
      <c r="K6" s="102">
        <v>10</v>
      </c>
      <c r="L6" s="102">
        <v>9</v>
      </c>
      <c r="M6" s="102">
        <v>1</v>
      </c>
      <c r="N6" s="102">
        <v>2</v>
      </c>
      <c r="O6" s="434"/>
      <c r="P6" s="102">
        <v>2</v>
      </c>
      <c r="Q6" s="102">
        <v>1</v>
      </c>
      <c r="R6" s="102">
        <v>4</v>
      </c>
      <c r="S6" s="102">
        <v>11</v>
      </c>
      <c r="T6" s="102">
        <v>6</v>
      </c>
      <c r="U6" s="102">
        <v>10</v>
      </c>
      <c r="V6" s="102">
        <v>4</v>
      </c>
      <c r="W6" s="102">
        <v>2</v>
      </c>
      <c r="X6" s="434"/>
      <c r="Y6" s="103">
        <v>2</v>
      </c>
      <c r="Z6" s="103">
        <v>4</v>
      </c>
      <c r="AA6" s="103">
        <v>12</v>
      </c>
      <c r="AB6" s="103">
        <v>5</v>
      </c>
      <c r="AC6" s="103">
        <v>10</v>
      </c>
      <c r="AD6" s="209">
        <v>5</v>
      </c>
      <c r="AE6" s="103">
        <v>2</v>
      </c>
      <c r="AF6" s="425"/>
      <c r="AG6" s="425"/>
    </row>
    <row r="7" spans="1:34" ht="14.25" customHeight="1" thickBot="1">
      <c r="A7" s="104" t="s">
        <v>21</v>
      </c>
      <c r="B7" s="443" t="s">
        <v>22</v>
      </c>
      <c r="C7" s="444"/>
      <c r="D7" s="198">
        <f>D8+D9+D10+D11+D12+D13+D14+D15+D16+D17+D18+D19+D20</f>
        <v>1368</v>
      </c>
      <c r="E7" s="102">
        <f>E8+E9+E10+E11+E12+E13+E14+E15+E16+E17+E18+E19+E20</f>
        <v>1056</v>
      </c>
      <c r="F7" s="102">
        <f>F8+F9+F10+F11+F12+F13+F14+F15+F16+F17+F18+F19+F20</f>
        <v>312</v>
      </c>
      <c r="G7" s="105"/>
      <c r="H7" s="105"/>
      <c r="I7" s="105"/>
      <c r="J7" s="105"/>
      <c r="K7" s="105"/>
      <c r="L7" s="105"/>
      <c r="M7" s="105"/>
      <c r="N7" s="105"/>
      <c r="O7" s="198">
        <f>O8+O9+O10+O11+O12+O13+O14+O15+O16+O17+O18+O19+O20</f>
        <v>1368</v>
      </c>
      <c r="P7" s="105"/>
      <c r="Q7" s="105"/>
      <c r="R7" s="105"/>
      <c r="S7" s="105"/>
      <c r="T7" s="105"/>
      <c r="U7" s="105"/>
      <c r="V7" s="105"/>
      <c r="W7" s="105"/>
      <c r="X7" s="102">
        <f>X8+X9+X10+X11+X12+X13+X14+X15+X16+X17+X18+X19+X20</f>
        <v>0</v>
      </c>
      <c r="Y7" s="105"/>
      <c r="Z7" s="105"/>
      <c r="AA7" s="105"/>
      <c r="AB7" s="105"/>
      <c r="AC7" s="105"/>
      <c r="AD7" s="5"/>
      <c r="AE7" s="105"/>
      <c r="AF7" s="105">
        <f>AF8+AF9+AF10+AF11+AF12+AF13+AF14+AF15+AF16+AF17+AF18+AF19+AF20</f>
        <v>0</v>
      </c>
      <c r="AG7" s="206"/>
    </row>
    <row r="8" spans="1:34" ht="12" customHeight="1" thickBot="1">
      <c r="A8" s="1" t="s">
        <v>23</v>
      </c>
      <c r="B8" s="436" t="s">
        <v>24</v>
      </c>
      <c r="C8" s="437"/>
      <c r="D8" s="106">
        <v>72</v>
      </c>
      <c r="E8" s="106">
        <v>72</v>
      </c>
      <c r="F8" s="105"/>
      <c r="G8" s="105"/>
      <c r="H8" s="30">
        <v>1</v>
      </c>
      <c r="I8" s="30">
        <v>2</v>
      </c>
      <c r="J8" s="30">
        <v>2</v>
      </c>
      <c r="K8" s="30">
        <v>2</v>
      </c>
      <c r="L8" s="30">
        <v>2</v>
      </c>
      <c r="M8" s="30"/>
      <c r="N8" s="30"/>
      <c r="O8" s="30">
        <f>H8*H6+I6*I8+J8*J6+K6*K8+L8*L6+M8*M6</f>
        <v>72</v>
      </c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5"/>
      <c r="AE8" s="105"/>
      <c r="AF8" s="105"/>
      <c r="AG8" s="30" t="s">
        <v>25</v>
      </c>
    </row>
    <row r="9" spans="1:34" ht="13.5" customHeight="1" thickBot="1">
      <c r="A9" s="1" t="s">
        <v>26</v>
      </c>
      <c r="B9" s="436" t="s">
        <v>27</v>
      </c>
      <c r="C9" s="437"/>
      <c r="D9" s="106">
        <v>72</v>
      </c>
      <c r="E9" s="106">
        <v>72</v>
      </c>
      <c r="F9" s="105"/>
      <c r="G9" s="105"/>
      <c r="H9" s="30">
        <v>1</v>
      </c>
      <c r="I9" s="30">
        <v>2</v>
      </c>
      <c r="J9" s="30">
        <v>2</v>
      </c>
      <c r="K9" s="30">
        <v>2</v>
      </c>
      <c r="L9" s="30">
        <v>2</v>
      </c>
      <c r="M9" s="30"/>
      <c r="N9" s="30"/>
      <c r="O9" s="30">
        <f>H9*H6+I6*I9+J9*J6+K9*K6+L6*L9</f>
        <v>72</v>
      </c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5"/>
      <c r="AE9" s="105"/>
      <c r="AF9" s="105"/>
      <c r="AG9" s="30"/>
    </row>
    <row r="10" spans="1:34" ht="12" customHeight="1" thickBot="1">
      <c r="A10" s="1" t="s">
        <v>28</v>
      </c>
      <c r="B10" s="436" t="s">
        <v>29</v>
      </c>
      <c r="C10" s="437"/>
      <c r="D10" s="106">
        <v>96</v>
      </c>
      <c r="E10" s="106">
        <v>96</v>
      </c>
      <c r="F10" s="105"/>
      <c r="G10" s="105"/>
      <c r="H10" s="30">
        <v>3</v>
      </c>
      <c r="I10" s="30">
        <v>3</v>
      </c>
      <c r="J10" s="30">
        <v>2</v>
      </c>
      <c r="K10" s="30">
        <v>3</v>
      </c>
      <c r="L10" s="30">
        <v>2</v>
      </c>
      <c r="M10" s="30"/>
      <c r="N10" s="30"/>
      <c r="O10" s="30">
        <f>H10*H6+I6*I10+J10*J6+K10*K6+L6*L10</f>
        <v>96</v>
      </c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5"/>
      <c r="AE10" s="105"/>
      <c r="AF10" s="105"/>
      <c r="AG10" s="30" t="s">
        <v>25</v>
      </c>
    </row>
    <row r="11" spans="1:34" ht="12" customHeight="1" thickBot="1">
      <c r="A11" s="1" t="s">
        <v>30</v>
      </c>
      <c r="B11" s="436" t="s">
        <v>31</v>
      </c>
      <c r="C11" s="437"/>
      <c r="D11" s="106">
        <v>96</v>
      </c>
      <c r="E11" s="106">
        <v>96</v>
      </c>
      <c r="F11" s="105"/>
      <c r="G11" s="105"/>
      <c r="H11" s="30">
        <v>3</v>
      </c>
      <c r="I11" s="30">
        <v>3</v>
      </c>
      <c r="J11" s="30">
        <v>2</v>
      </c>
      <c r="K11" s="30">
        <v>3</v>
      </c>
      <c r="L11" s="30">
        <v>2</v>
      </c>
      <c r="M11" s="30"/>
      <c r="N11" s="30"/>
      <c r="O11" s="30">
        <f>H11*H6+I6*I11+J11*J6+K11*K6+L6*L11</f>
        <v>96</v>
      </c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5"/>
      <c r="AE11" s="105"/>
      <c r="AF11" s="105"/>
      <c r="AG11" s="30" t="s">
        <v>32</v>
      </c>
    </row>
    <row r="12" spans="1:34" ht="12" customHeight="1" thickBot="1">
      <c r="A12" s="1" t="s">
        <v>33</v>
      </c>
      <c r="B12" s="436" t="s">
        <v>34</v>
      </c>
      <c r="C12" s="437"/>
      <c r="D12" s="106">
        <v>96</v>
      </c>
      <c r="E12" s="106">
        <v>96</v>
      </c>
      <c r="F12" s="105"/>
      <c r="G12" s="105"/>
      <c r="H12" s="30">
        <v>3</v>
      </c>
      <c r="I12" s="30">
        <v>3</v>
      </c>
      <c r="J12" s="30">
        <v>2</v>
      </c>
      <c r="K12" s="30">
        <v>3</v>
      </c>
      <c r="L12" s="30">
        <v>2</v>
      </c>
      <c r="M12" s="30"/>
      <c r="N12" s="30"/>
      <c r="O12" s="30">
        <f>H12*H6+I6*I12+J12*J6+K12*K6+L6*L12</f>
        <v>96</v>
      </c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5"/>
      <c r="AE12" s="105"/>
      <c r="AF12" s="105"/>
      <c r="AG12" s="30" t="s">
        <v>35</v>
      </c>
    </row>
    <row r="13" spans="1:34" ht="12" customHeight="1" thickBot="1">
      <c r="A13" s="1" t="s">
        <v>36</v>
      </c>
      <c r="B13" s="450" t="s">
        <v>37</v>
      </c>
      <c r="C13" s="451"/>
      <c r="D13" s="106">
        <v>72</v>
      </c>
      <c r="E13" s="106">
        <v>72</v>
      </c>
      <c r="F13" s="105"/>
      <c r="G13" s="105"/>
      <c r="H13" s="30">
        <v>1</v>
      </c>
      <c r="I13" s="30">
        <v>2</v>
      </c>
      <c r="J13" s="30">
        <v>2</v>
      </c>
      <c r="K13" s="30">
        <v>2</v>
      </c>
      <c r="L13" s="30">
        <v>2</v>
      </c>
      <c r="M13" s="30"/>
      <c r="N13" s="30"/>
      <c r="O13" s="30">
        <f>H13*H6+I6*I13+J13*J6+K13*K6+L6*L13</f>
        <v>72</v>
      </c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5"/>
      <c r="AE13" s="105"/>
      <c r="AF13" s="105"/>
      <c r="AG13" s="30"/>
      <c r="AH13" s="18"/>
    </row>
    <row r="14" spans="1:34" ht="12" customHeight="1" thickBot="1">
      <c r="A14" s="1" t="s">
        <v>38</v>
      </c>
      <c r="B14" s="436" t="s">
        <v>39</v>
      </c>
      <c r="C14" s="437"/>
      <c r="D14" s="106">
        <v>192</v>
      </c>
      <c r="E14" s="106">
        <v>192</v>
      </c>
      <c r="F14" s="105"/>
      <c r="G14" s="105"/>
      <c r="H14" s="30">
        <v>4</v>
      </c>
      <c r="I14" s="30">
        <v>5</v>
      </c>
      <c r="J14" s="30">
        <v>5</v>
      </c>
      <c r="K14" s="30">
        <v>5</v>
      </c>
      <c r="L14" s="30">
        <v>6</v>
      </c>
      <c r="M14" s="30"/>
      <c r="N14" s="30"/>
      <c r="O14" s="30">
        <f>H14*H6+I6*I14+J14*J6+K14*K6+L6*L14</f>
        <v>192</v>
      </c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5"/>
      <c r="AE14" s="105"/>
      <c r="AF14" s="105"/>
      <c r="AG14" s="30" t="s">
        <v>25</v>
      </c>
    </row>
    <row r="15" spans="1:34" ht="12" customHeight="1" thickBot="1">
      <c r="A15" s="1" t="s">
        <v>40</v>
      </c>
      <c r="B15" s="436" t="s">
        <v>41</v>
      </c>
      <c r="C15" s="437"/>
      <c r="D15" s="106">
        <v>72</v>
      </c>
      <c r="E15" s="105">
        <v>36</v>
      </c>
      <c r="F15" s="105">
        <v>36</v>
      </c>
      <c r="G15" s="105"/>
      <c r="H15" s="30">
        <v>3</v>
      </c>
      <c r="I15" s="30">
        <v>2</v>
      </c>
      <c r="J15" s="30">
        <v>3</v>
      </c>
      <c r="K15" s="30">
        <v>1</v>
      </c>
      <c r="L15" s="30">
        <v>2</v>
      </c>
      <c r="M15" s="30"/>
      <c r="N15" s="30"/>
      <c r="O15" s="30">
        <f>H15*H6+I6*I15+J15*J6+K15*K6+L6*L15</f>
        <v>72</v>
      </c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5"/>
      <c r="AE15" s="105"/>
      <c r="AF15" s="105"/>
      <c r="AG15" s="30"/>
    </row>
    <row r="16" spans="1:34" ht="12" customHeight="1" thickBot="1">
      <c r="A16" s="1" t="s">
        <v>218</v>
      </c>
      <c r="B16" s="436" t="s">
        <v>43</v>
      </c>
      <c r="C16" s="437"/>
      <c r="D16" s="106">
        <v>144</v>
      </c>
      <c r="E16" s="105">
        <v>96</v>
      </c>
      <c r="F16" s="105">
        <v>48</v>
      </c>
      <c r="G16" s="105"/>
      <c r="H16" s="30">
        <v>5</v>
      </c>
      <c r="I16" s="30">
        <v>4</v>
      </c>
      <c r="J16" s="30">
        <v>3</v>
      </c>
      <c r="K16" s="30">
        <v>4</v>
      </c>
      <c r="L16" s="30">
        <v>4</v>
      </c>
      <c r="M16" s="30"/>
      <c r="N16" s="30"/>
      <c r="O16" s="30">
        <f>H16*H6+I6*I16+J16*J6+K16*K6+L6*L16</f>
        <v>144</v>
      </c>
      <c r="P16" s="105"/>
      <c r="Q16" s="107"/>
      <c r="R16" s="103"/>
      <c r="S16" s="103"/>
      <c r="T16" s="103"/>
      <c r="U16" s="107"/>
      <c r="V16" s="107"/>
      <c r="W16" s="105"/>
      <c r="X16" s="105"/>
      <c r="Y16" s="105"/>
      <c r="Z16" s="105"/>
      <c r="AA16" s="105"/>
      <c r="AB16" s="105"/>
      <c r="AC16" s="105"/>
      <c r="AD16" s="5"/>
      <c r="AE16" s="105"/>
      <c r="AF16" s="105"/>
      <c r="AG16" s="30" t="s">
        <v>266</v>
      </c>
    </row>
    <row r="17" spans="1:33" ht="12" customHeight="1" thickBot="1">
      <c r="A17" s="1" t="s">
        <v>42</v>
      </c>
      <c r="B17" s="436" t="s">
        <v>191</v>
      </c>
      <c r="C17" s="437"/>
      <c r="D17" s="106">
        <v>144</v>
      </c>
      <c r="E17" s="105">
        <v>96</v>
      </c>
      <c r="F17" s="105">
        <v>48</v>
      </c>
      <c r="G17" s="105"/>
      <c r="H17" s="30">
        <v>5</v>
      </c>
      <c r="I17" s="30">
        <v>4</v>
      </c>
      <c r="J17" s="30">
        <v>3</v>
      </c>
      <c r="K17" s="30">
        <v>4</v>
      </c>
      <c r="L17" s="30">
        <v>4</v>
      </c>
      <c r="M17" s="30"/>
      <c r="N17" s="30"/>
      <c r="O17" s="30">
        <f>H17*H6+I6*I17+J17*J6+K17*K6+L6*L17</f>
        <v>144</v>
      </c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5"/>
      <c r="AE17" s="105"/>
      <c r="AF17" s="105"/>
      <c r="AG17" s="30" t="s">
        <v>35</v>
      </c>
    </row>
    <row r="18" spans="1:33" ht="11.25" customHeight="1" thickBot="1">
      <c r="A18" s="1" t="s">
        <v>44</v>
      </c>
      <c r="B18" s="436" t="s">
        <v>46</v>
      </c>
      <c r="C18" s="437"/>
      <c r="D18" s="106">
        <v>72</v>
      </c>
      <c r="E18" s="106">
        <v>72</v>
      </c>
      <c r="F18" s="105"/>
      <c r="G18" s="105"/>
      <c r="H18" s="30">
        <v>1</v>
      </c>
      <c r="I18" s="30">
        <v>2</v>
      </c>
      <c r="J18" s="30">
        <v>2</v>
      </c>
      <c r="K18" s="30">
        <v>2</v>
      </c>
      <c r="L18" s="30">
        <v>2</v>
      </c>
      <c r="M18" s="30"/>
      <c r="N18" s="30"/>
      <c r="O18" s="30">
        <f>H18*H6+I6*I18+J18*J6+K18*K6+L6*L18</f>
        <v>72</v>
      </c>
      <c r="P18" s="103"/>
      <c r="Q18" s="103"/>
      <c r="R18" s="103"/>
      <c r="S18" s="103"/>
      <c r="T18" s="103"/>
      <c r="U18" s="103"/>
      <c r="V18" s="103"/>
      <c r="W18" s="103"/>
      <c r="X18" s="107"/>
      <c r="Y18" s="105"/>
      <c r="Z18" s="105"/>
      <c r="AA18" s="105"/>
      <c r="AB18" s="105"/>
      <c r="AC18" s="105"/>
      <c r="AD18" s="5"/>
      <c r="AE18" s="105"/>
      <c r="AF18" s="105"/>
      <c r="AG18" s="30" t="s">
        <v>32</v>
      </c>
    </row>
    <row r="19" spans="1:33" ht="11.25" customHeight="1" thickBot="1">
      <c r="A19" s="1" t="s">
        <v>45</v>
      </c>
      <c r="B19" s="436" t="s">
        <v>48</v>
      </c>
      <c r="C19" s="437"/>
      <c r="D19" s="106">
        <v>96</v>
      </c>
      <c r="E19" s="105">
        <v>60</v>
      </c>
      <c r="F19" s="105">
        <v>36</v>
      </c>
      <c r="G19" s="105"/>
      <c r="H19" s="30">
        <v>2</v>
      </c>
      <c r="I19" s="30">
        <v>1</v>
      </c>
      <c r="J19" s="30">
        <v>3</v>
      </c>
      <c r="K19" s="30">
        <v>1</v>
      </c>
      <c r="L19" s="30">
        <v>2</v>
      </c>
      <c r="M19" s="206">
        <v>36</v>
      </c>
      <c r="N19" s="30"/>
      <c r="O19" s="30">
        <f>H19*H6+I6*I19+J19*J6+K6*K19+L19*L6+M19</f>
        <v>96</v>
      </c>
      <c r="P19" s="111"/>
      <c r="Q19" s="111"/>
      <c r="R19" s="111"/>
      <c r="S19" s="139"/>
      <c r="T19" s="111"/>
      <c r="U19" s="111"/>
      <c r="V19" s="111"/>
      <c r="W19" s="140"/>
      <c r="X19" s="111"/>
      <c r="Y19" s="107"/>
      <c r="Z19" s="107"/>
      <c r="AA19" s="107"/>
      <c r="AB19" s="107"/>
      <c r="AC19" s="107"/>
      <c r="AD19" s="5"/>
      <c r="AE19" s="107"/>
      <c r="AF19" s="107"/>
      <c r="AG19" s="30"/>
    </row>
    <row r="20" spans="1:33" ht="12" customHeight="1" thickBot="1">
      <c r="A20" s="1" t="s">
        <v>47</v>
      </c>
      <c r="B20" s="436" t="s">
        <v>219</v>
      </c>
      <c r="C20" s="437"/>
      <c r="D20" s="106">
        <v>144</v>
      </c>
      <c r="E20" s="105"/>
      <c r="F20" s="105">
        <v>144</v>
      </c>
      <c r="G20" s="105"/>
      <c r="H20" s="30">
        <v>4</v>
      </c>
      <c r="I20" s="30">
        <v>3</v>
      </c>
      <c r="J20" s="30">
        <v>5</v>
      </c>
      <c r="K20" s="30">
        <v>4</v>
      </c>
      <c r="L20" s="30">
        <v>4</v>
      </c>
      <c r="M20" s="30"/>
      <c r="N20" s="30"/>
      <c r="O20" s="30">
        <f>H20*H6+I6*I20+J20*J6+K6*K20+L20*L6</f>
        <v>144</v>
      </c>
      <c r="P20" s="107"/>
      <c r="Q20" s="107"/>
      <c r="R20" s="107"/>
      <c r="S20" s="107"/>
      <c r="T20" s="107"/>
      <c r="U20" s="107"/>
      <c r="V20" s="107"/>
      <c r="W20" s="108"/>
      <c r="X20" s="107"/>
      <c r="Y20" s="107"/>
      <c r="Z20" s="107"/>
      <c r="AA20" s="107"/>
      <c r="AB20" s="107"/>
      <c r="AC20" s="107"/>
      <c r="AD20" s="5"/>
      <c r="AE20" s="107"/>
      <c r="AF20" s="107"/>
      <c r="AG20" s="30"/>
    </row>
    <row r="21" spans="1:33" ht="11.25" customHeight="1">
      <c r="A21" s="109" t="s">
        <v>50</v>
      </c>
      <c r="B21" s="453" t="s">
        <v>51</v>
      </c>
      <c r="C21" s="454"/>
      <c r="D21" s="199">
        <f>D22+D24+D25+D26+D27+D28</f>
        <v>348</v>
      </c>
      <c r="E21" s="199">
        <f>E22+E24+E25+E26+E27+E28</f>
        <v>138</v>
      </c>
      <c r="F21" s="199">
        <f>F22+F24+F25+F26+F27+F28</f>
        <v>210</v>
      </c>
      <c r="G21" s="200"/>
      <c r="H21" s="200"/>
      <c r="I21" s="201"/>
      <c r="J21" s="200"/>
      <c r="K21" s="200"/>
      <c r="L21" s="200"/>
      <c r="M21" s="200"/>
      <c r="N21" s="200"/>
      <c r="O21" s="200">
        <v>0</v>
      </c>
      <c r="P21" s="202"/>
      <c r="Q21" s="202"/>
      <c r="R21" s="202"/>
      <c r="S21" s="202"/>
      <c r="T21" s="202"/>
      <c r="U21" s="202"/>
      <c r="V21" s="202"/>
      <c r="W21" s="202"/>
      <c r="X21" s="197">
        <f>D21</f>
        <v>348</v>
      </c>
      <c r="Y21" s="111"/>
      <c r="Z21" s="111"/>
      <c r="AA21" s="111"/>
      <c r="AB21" s="111"/>
      <c r="AC21" s="111"/>
      <c r="AD21" s="5"/>
      <c r="AE21" s="111"/>
      <c r="AF21" s="103"/>
      <c r="AG21" s="206"/>
    </row>
    <row r="22" spans="1:33" ht="24" customHeight="1">
      <c r="A22" s="446" t="s">
        <v>52</v>
      </c>
      <c r="B22" s="448" t="s">
        <v>53</v>
      </c>
      <c r="C22" s="348" t="s">
        <v>54</v>
      </c>
      <c r="D22" s="452">
        <v>84</v>
      </c>
      <c r="E22" s="452"/>
      <c r="F22" s="452">
        <v>84</v>
      </c>
      <c r="G22" s="452"/>
      <c r="H22" s="452"/>
      <c r="I22" s="452"/>
      <c r="J22" s="452"/>
      <c r="K22" s="452"/>
      <c r="L22" s="452"/>
      <c r="M22" s="452"/>
      <c r="N22" s="452"/>
      <c r="O22" s="452"/>
      <c r="P22" s="445">
        <v>3</v>
      </c>
      <c r="Q22" s="445"/>
      <c r="R22" s="445"/>
      <c r="S22" s="445">
        <v>4</v>
      </c>
      <c r="T22" s="445">
        <v>3</v>
      </c>
      <c r="U22" s="445"/>
      <c r="V22" s="445">
        <v>4</v>
      </c>
      <c r="W22" s="474"/>
      <c r="X22" s="445">
        <f>P22*P6+Q6*Q22+R22*R6+S6*S22+T22*T6+U6*U22+V22*V6</f>
        <v>84</v>
      </c>
      <c r="Y22" s="455"/>
      <c r="Z22" s="455"/>
      <c r="AA22" s="455"/>
      <c r="AB22" s="112"/>
      <c r="AC22" s="455"/>
      <c r="AD22" s="5"/>
      <c r="AE22" s="455"/>
      <c r="AF22" s="455"/>
      <c r="AG22" s="271" t="s">
        <v>49</v>
      </c>
    </row>
    <row r="23" spans="1:33" ht="24.75" hidden="1" customHeight="1">
      <c r="A23" s="447"/>
      <c r="B23" s="449"/>
      <c r="C23" s="348"/>
      <c r="D23" s="452"/>
      <c r="E23" s="452"/>
      <c r="F23" s="452"/>
      <c r="G23" s="452"/>
      <c r="H23" s="452"/>
      <c r="I23" s="452"/>
      <c r="J23" s="452"/>
      <c r="K23" s="452"/>
      <c r="L23" s="452"/>
      <c r="M23" s="452"/>
      <c r="N23" s="452"/>
      <c r="O23" s="452"/>
      <c r="P23" s="445"/>
      <c r="Q23" s="445"/>
      <c r="R23" s="445"/>
      <c r="S23" s="445"/>
      <c r="T23" s="445"/>
      <c r="U23" s="445"/>
      <c r="V23" s="445"/>
      <c r="W23" s="474"/>
      <c r="X23" s="445"/>
      <c r="Y23" s="456"/>
      <c r="Z23" s="456"/>
      <c r="AA23" s="456"/>
      <c r="AB23" s="113"/>
      <c r="AC23" s="456"/>
      <c r="AD23" s="5"/>
      <c r="AE23" s="456"/>
      <c r="AF23" s="456"/>
      <c r="AG23" s="272" t="s">
        <v>49</v>
      </c>
    </row>
    <row r="24" spans="1:33" ht="36" customHeight="1">
      <c r="A24" s="446" t="s">
        <v>55</v>
      </c>
      <c r="B24" s="334" t="s">
        <v>221</v>
      </c>
      <c r="C24" s="92" t="s">
        <v>56</v>
      </c>
      <c r="D24" s="105">
        <v>48</v>
      </c>
      <c r="E24" s="105">
        <v>18</v>
      </c>
      <c r="F24" s="105">
        <v>30</v>
      </c>
      <c r="G24" s="105"/>
      <c r="H24" s="105"/>
      <c r="I24" s="105"/>
      <c r="J24" s="105"/>
      <c r="K24" s="105"/>
      <c r="L24" s="105"/>
      <c r="M24" s="105"/>
      <c r="N24" s="105"/>
      <c r="O24" s="105"/>
      <c r="P24" s="107">
        <v>3</v>
      </c>
      <c r="Q24" s="107"/>
      <c r="R24" s="107"/>
      <c r="S24" s="107">
        <v>2</v>
      </c>
      <c r="T24" s="107">
        <v>2</v>
      </c>
      <c r="U24" s="107"/>
      <c r="V24" s="107">
        <v>2</v>
      </c>
      <c r="W24" s="114"/>
      <c r="X24" s="238">
        <f>P24*P6+Q6*Q24+R24*R6+S6*S24+T24*T6+U6*U24+V24*V6</f>
        <v>48</v>
      </c>
      <c r="Y24" s="113"/>
      <c r="Z24" s="113"/>
      <c r="AA24" s="113"/>
      <c r="AB24" s="113"/>
      <c r="AC24" s="113"/>
      <c r="AD24" s="5"/>
      <c r="AE24" s="113"/>
      <c r="AF24" s="113"/>
      <c r="AG24" s="271" t="s">
        <v>49</v>
      </c>
    </row>
    <row r="25" spans="1:33" ht="48" customHeight="1">
      <c r="A25" s="473"/>
      <c r="B25" s="335"/>
      <c r="C25" s="141" t="s">
        <v>57</v>
      </c>
      <c r="D25" s="105">
        <v>48</v>
      </c>
      <c r="E25" s="105">
        <v>18</v>
      </c>
      <c r="F25" s="105">
        <v>30</v>
      </c>
      <c r="G25" s="105"/>
      <c r="H25" s="105"/>
      <c r="I25" s="105"/>
      <c r="J25" s="105"/>
      <c r="K25" s="105"/>
      <c r="L25" s="105"/>
      <c r="M25" s="105"/>
      <c r="N25" s="105"/>
      <c r="O25" s="105"/>
      <c r="P25" s="107">
        <v>1</v>
      </c>
      <c r="Q25" s="107"/>
      <c r="R25" s="107"/>
      <c r="S25" s="107">
        <v>2</v>
      </c>
      <c r="T25" s="107">
        <v>2</v>
      </c>
      <c r="U25" s="107"/>
      <c r="V25" s="107">
        <v>3</v>
      </c>
      <c r="W25" s="108"/>
      <c r="X25" s="238">
        <f>P25*P6+Q6*Q25+R25*R6+S6*S25+T25*T6+U6*U25+V25*V6</f>
        <v>48</v>
      </c>
      <c r="Y25" s="103"/>
      <c r="Z25" s="103"/>
      <c r="AA25" s="103"/>
      <c r="AB25" s="103"/>
      <c r="AC25" s="103"/>
      <c r="AD25" s="5"/>
      <c r="AE25" s="103"/>
      <c r="AF25" s="107"/>
      <c r="AG25" s="236"/>
    </row>
    <row r="26" spans="1:33" ht="34.5" customHeight="1">
      <c r="A26" s="457" t="s">
        <v>58</v>
      </c>
      <c r="B26" s="458" t="s">
        <v>59</v>
      </c>
      <c r="C26" s="142" t="s">
        <v>60</v>
      </c>
      <c r="D26" s="105">
        <v>72</v>
      </c>
      <c r="E26" s="105">
        <v>48</v>
      </c>
      <c r="F26" s="105">
        <v>24</v>
      </c>
      <c r="G26" s="105"/>
      <c r="H26" s="105"/>
      <c r="I26" s="105"/>
      <c r="J26" s="105"/>
      <c r="K26" s="105"/>
      <c r="L26" s="105"/>
      <c r="M26" s="105"/>
      <c r="N26" s="105"/>
      <c r="O26" s="105"/>
      <c r="P26" s="107">
        <v>2</v>
      </c>
      <c r="Q26" s="107"/>
      <c r="R26" s="107"/>
      <c r="S26" s="107">
        <v>4</v>
      </c>
      <c r="T26" s="107">
        <v>2</v>
      </c>
      <c r="U26" s="107"/>
      <c r="V26" s="107">
        <v>3</v>
      </c>
      <c r="W26" s="108"/>
      <c r="X26" s="238">
        <f>P26*P6+Q6*Q26+R26*R6+S6*S26+T26*T6+U6*U26+V26*V6</f>
        <v>72</v>
      </c>
      <c r="Y26" s="103"/>
      <c r="Z26" s="103"/>
      <c r="AA26" s="103"/>
      <c r="AB26" s="103"/>
      <c r="AC26" s="103"/>
      <c r="AD26" s="5"/>
      <c r="AE26" s="103"/>
      <c r="AF26" s="107"/>
      <c r="AG26" s="272"/>
    </row>
    <row r="27" spans="1:33" ht="35.25" customHeight="1">
      <c r="A27" s="457"/>
      <c r="B27" s="458"/>
      <c r="C27" s="142" t="s">
        <v>61</v>
      </c>
      <c r="D27" s="105">
        <v>48</v>
      </c>
      <c r="E27" s="105">
        <v>24</v>
      </c>
      <c r="F27" s="105">
        <v>24</v>
      </c>
      <c r="G27" s="105"/>
      <c r="H27" s="105"/>
      <c r="I27" s="105"/>
      <c r="J27" s="105"/>
      <c r="K27" s="105"/>
      <c r="L27" s="105"/>
      <c r="M27" s="105"/>
      <c r="N27" s="105"/>
      <c r="O27" s="105"/>
      <c r="P27" s="107">
        <v>3</v>
      </c>
      <c r="Q27" s="107"/>
      <c r="R27" s="107"/>
      <c r="S27" s="107">
        <v>2</v>
      </c>
      <c r="T27" s="107">
        <v>2</v>
      </c>
      <c r="U27" s="107"/>
      <c r="V27" s="107">
        <v>2</v>
      </c>
      <c r="W27" s="108"/>
      <c r="X27" s="238">
        <f>P27*P6+Q6*Q27+R27*R6+S6*S27+T27*T6+U6*U27+V27*V6</f>
        <v>48</v>
      </c>
      <c r="Y27" s="103"/>
      <c r="Z27" s="103"/>
      <c r="AA27" s="103"/>
      <c r="AB27" s="103"/>
      <c r="AC27" s="103"/>
      <c r="AD27" s="5"/>
      <c r="AE27" s="103"/>
      <c r="AF27" s="107"/>
      <c r="AG27" s="271" t="s">
        <v>49</v>
      </c>
    </row>
    <row r="28" spans="1:33" ht="22.5" customHeight="1">
      <c r="A28" s="457"/>
      <c r="B28" s="458"/>
      <c r="C28" s="142" t="s">
        <v>62</v>
      </c>
      <c r="D28" s="105">
        <v>48</v>
      </c>
      <c r="E28" s="105">
        <v>30</v>
      </c>
      <c r="F28" s="102">
        <v>18</v>
      </c>
      <c r="G28" s="105"/>
      <c r="H28" s="105"/>
      <c r="I28" s="105"/>
      <c r="J28" s="105"/>
      <c r="K28" s="105"/>
      <c r="L28" s="105"/>
      <c r="M28" s="105"/>
      <c r="N28" s="105"/>
      <c r="O28" s="105"/>
      <c r="P28" s="107">
        <v>1</v>
      </c>
      <c r="Q28" s="107"/>
      <c r="R28" s="107"/>
      <c r="S28" s="107">
        <v>2</v>
      </c>
      <c r="T28" s="107">
        <v>2</v>
      </c>
      <c r="U28" s="107"/>
      <c r="V28" s="107">
        <v>3</v>
      </c>
      <c r="W28" s="108"/>
      <c r="X28" s="238">
        <f>P28*P6+Q6*Q28+R28*R6+S6*S28+T28*T6+U6*U28+V28*V6</f>
        <v>48</v>
      </c>
      <c r="Y28" s="103"/>
      <c r="Z28" s="103"/>
      <c r="AA28" s="103"/>
      <c r="AB28" s="103"/>
      <c r="AC28" s="103"/>
      <c r="AD28" s="5"/>
      <c r="AE28" s="103"/>
      <c r="AF28" s="107"/>
      <c r="AG28" s="105"/>
    </row>
    <row r="29" spans="1:33" ht="22.5" customHeight="1">
      <c r="A29" s="459" t="s">
        <v>228</v>
      </c>
      <c r="B29" s="460"/>
      <c r="C29" s="461"/>
      <c r="D29" s="173"/>
      <c r="E29" s="172"/>
      <c r="F29" s="172"/>
      <c r="G29" s="172"/>
      <c r="H29" s="1"/>
      <c r="I29" s="1"/>
      <c r="J29" s="1"/>
      <c r="K29" s="1"/>
      <c r="L29" s="1"/>
      <c r="M29" s="1"/>
      <c r="N29" s="1"/>
      <c r="O29" s="1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5"/>
      <c r="AE29" s="128"/>
      <c r="AF29" s="128"/>
      <c r="AG29" s="105"/>
    </row>
    <row r="30" spans="1:33" ht="15" customHeight="1">
      <c r="A30" s="103" t="s">
        <v>63</v>
      </c>
      <c r="B30" s="382" t="s">
        <v>64</v>
      </c>
      <c r="C30" s="383"/>
      <c r="D30" s="259">
        <f>D34+D35+D36+D37+D38+D40+D41+D42+D43+D44+D45+D46+D32+D33+D39+D47+D48</f>
        <v>1020</v>
      </c>
      <c r="E30" s="109">
        <f>E32+E33+E35+E37+E38+E42+E43</f>
        <v>216</v>
      </c>
      <c r="F30" s="109">
        <f>F32+F33+F35+F37</f>
        <v>48</v>
      </c>
      <c r="G30" s="109">
        <f>G34+G39+G47+G48</f>
        <v>756</v>
      </c>
      <c r="H30" s="1"/>
      <c r="I30" s="1"/>
      <c r="J30" s="1"/>
      <c r="K30" s="1"/>
      <c r="L30" s="1"/>
      <c r="M30" s="1"/>
      <c r="N30" s="1"/>
      <c r="O30" s="1"/>
      <c r="P30" s="110"/>
      <c r="Q30" s="110"/>
      <c r="R30" s="110"/>
      <c r="S30" s="110"/>
      <c r="T30" s="110"/>
      <c r="U30" s="110"/>
      <c r="V30" s="110"/>
      <c r="W30" s="110"/>
      <c r="X30" s="262">
        <f>X32+X33+X34+X35+X37+X38+X39+X42+X43+X47+X48</f>
        <v>1020</v>
      </c>
      <c r="Y30" s="116"/>
      <c r="Z30" s="116"/>
      <c r="AA30" s="116"/>
      <c r="AB30" s="116"/>
      <c r="AC30" s="116"/>
      <c r="AD30" s="5"/>
      <c r="AE30" s="116"/>
      <c r="AF30" s="129"/>
      <c r="AG30" s="105"/>
    </row>
    <row r="31" spans="1:33" ht="24.75" customHeight="1" thickBot="1">
      <c r="A31" s="158" t="s">
        <v>65</v>
      </c>
      <c r="B31" s="380" t="s">
        <v>230</v>
      </c>
      <c r="C31" s="381"/>
      <c r="D31" s="109"/>
      <c r="E31" s="109"/>
      <c r="F31" s="109"/>
      <c r="G31" s="109"/>
      <c r="H31" s="1"/>
      <c r="I31" s="1"/>
      <c r="J31" s="1"/>
      <c r="K31" s="1"/>
      <c r="L31" s="1"/>
      <c r="M31" s="1"/>
      <c r="N31" s="1"/>
      <c r="O31" s="1"/>
      <c r="P31" s="128"/>
      <c r="Q31" s="128"/>
      <c r="R31" s="128"/>
      <c r="S31" s="128"/>
      <c r="T31" s="128"/>
      <c r="U31" s="128"/>
      <c r="V31" s="128"/>
      <c r="W31" s="128"/>
      <c r="X31" s="128"/>
      <c r="Y31" s="116"/>
      <c r="Z31" s="116"/>
      <c r="AA31" s="116"/>
      <c r="AB31" s="116"/>
      <c r="AC31" s="116"/>
      <c r="AD31" s="5"/>
      <c r="AE31" s="116"/>
      <c r="AF31" s="157"/>
      <c r="AG31" s="105"/>
    </row>
    <row r="32" spans="1:33" ht="25.5" customHeight="1" thickBot="1">
      <c r="A32" s="32" t="s">
        <v>164</v>
      </c>
      <c r="B32" s="223" t="s">
        <v>240</v>
      </c>
      <c r="C32" s="31" t="s">
        <v>72</v>
      </c>
      <c r="D32" s="248">
        <v>48</v>
      </c>
      <c r="E32" s="248">
        <v>36</v>
      </c>
      <c r="F32" s="248">
        <v>12</v>
      </c>
      <c r="G32" s="109"/>
      <c r="H32" s="1"/>
      <c r="I32" s="1"/>
      <c r="J32" s="1"/>
      <c r="K32" s="1"/>
      <c r="L32" s="1"/>
      <c r="M32" s="1"/>
      <c r="N32" s="1"/>
      <c r="O32" s="1"/>
      <c r="P32" s="128">
        <v>2</v>
      </c>
      <c r="Q32" s="128"/>
      <c r="R32" s="128"/>
      <c r="S32" s="128">
        <v>2</v>
      </c>
      <c r="T32" s="128">
        <v>3</v>
      </c>
      <c r="U32" s="128"/>
      <c r="V32" s="128">
        <v>1</v>
      </c>
      <c r="W32" s="128"/>
      <c r="X32" s="238">
        <f>P32*P6+Q6*Q32+R32*R6+S6*S32+T32*T6+U6*U32+V32*V6</f>
        <v>48</v>
      </c>
      <c r="Y32" s="116"/>
      <c r="Z32" s="116"/>
      <c r="AA32" s="116"/>
      <c r="AB32" s="116"/>
      <c r="AC32" s="116"/>
      <c r="AD32" s="5"/>
      <c r="AE32" s="116"/>
      <c r="AF32" s="157"/>
      <c r="AG32" s="408" t="s">
        <v>220</v>
      </c>
    </row>
    <row r="33" spans="1:33" ht="27" customHeight="1" thickBot="1">
      <c r="A33" s="32" t="s">
        <v>166</v>
      </c>
      <c r="B33" s="144" t="s">
        <v>241</v>
      </c>
      <c r="C33" s="31" t="s">
        <v>70</v>
      </c>
      <c r="D33" s="248">
        <v>48</v>
      </c>
      <c r="E33" s="248">
        <v>36</v>
      </c>
      <c r="F33" s="248">
        <v>12</v>
      </c>
      <c r="G33" s="109"/>
      <c r="H33" s="1"/>
      <c r="I33" s="1"/>
      <c r="J33" s="1"/>
      <c r="K33" s="1"/>
      <c r="L33" s="1"/>
      <c r="M33" s="1"/>
      <c r="N33" s="1"/>
      <c r="O33" s="1"/>
      <c r="P33" s="128">
        <v>2</v>
      </c>
      <c r="Q33" s="128"/>
      <c r="R33" s="128"/>
      <c r="S33" s="128">
        <v>2</v>
      </c>
      <c r="T33" s="128">
        <v>3</v>
      </c>
      <c r="U33" s="128"/>
      <c r="V33" s="128">
        <v>1</v>
      </c>
      <c r="W33" s="128"/>
      <c r="X33" s="238">
        <f>P33*P6+Q6*Q33+R33*R6+S6*S33+T33*T6+U6*U33+V33*V6</f>
        <v>48</v>
      </c>
      <c r="Y33" s="116"/>
      <c r="Z33" s="116"/>
      <c r="AA33" s="116"/>
      <c r="AB33" s="116"/>
      <c r="AC33" s="116"/>
      <c r="AD33" s="5"/>
      <c r="AE33" s="116"/>
      <c r="AF33" s="157"/>
      <c r="AG33" s="409"/>
    </row>
    <row r="34" spans="1:33" ht="40.5" customHeight="1" thickBot="1">
      <c r="A34" s="222" t="s">
        <v>180</v>
      </c>
      <c r="B34" s="224" t="s">
        <v>242</v>
      </c>
      <c r="C34" s="164" t="s">
        <v>243</v>
      </c>
      <c r="D34" s="249">
        <v>36</v>
      </c>
      <c r="E34" s="190"/>
      <c r="F34" s="190"/>
      <c r="G34" s="102">
        <v>36</v>
      </c>
      <c r="H34" s="102"/>
      <c r="I34" s="102"/>
      <c r="J34" s="102"/>
      <c r="K34" s="102"/>
      <c r="L34" s="102"/>
      <c r="M34" s="102"/>
      <c r="N34" s="102"/>
      <c r="O34" s="102"/>
      <c r="P34" s="250"/>
      <c r="Q34" s="250">
        <v>36</v>
      </c>
      <c r="R34" s="119"/>
      <c r="S34" s="119"/>
      <c r="T34" s="119"/>
      <c r="U34" s="119"/>
      <c r="V34" s="119"/>
      <c r="W34" s="119"/>
      <c r="X34" s="238">
        <f>P34*P6+Q6*Q34+R34*R6+S6*S34+T34*T6+U6*U34+V34*V6</f>
        <v>36</v>
      </c>
      <c r="Y34" s="107"/>
      <c r="Z34" s="107"/>
      <c r="AA34" s="107"/>
      <c r="AB34" s="107"/>
      <c r="AC34" s="107"/>
      <c r="AD34" s="5"/>
      <c r="AE34" s="107"/>
      <c r="AF34" s="130"/>
      <c r="AG34" s="409"/>
    </row>
    <row r="35" spans="1:33" ht="16.5" customHeight="1" thickBot="1">
      <c r="A35" s="93" t="s">
        <v>181</v>
      </c>
      <c r="B35" s="225" t="s">
        <v>244</v>
      </c>
      <c r="C35" s="165" t="s">
        <v>245</v>
      </c>
      <c r="D35" s="120">
        <v>48</v>
      </c>
      <c r="E35" s="105">
        <v>36</v>
      </c>
      <c r="F35" s="105">
        <v>12</v>
      </c>
      <c r="G35" s="105"/>
      <c r="H35" s="105"/>
      <c r="I35" s="105"/>
      <c r="J35" s="105"/>
      <c r="K35" s="105"/>
      <c r="L35" s="105"/>
      <c r="M35" s="105"/>
      <c r="N35" s="105"/>
      <c r="O35" s="105"/>
      <c r="P35" s="119">
        <v>1</v>
      </c>
      <c r="Q35" s="119"/>
      <c r="R35" s="119"/>
      <c r="S35" s="119">
        <v>2</v>
      </c>
      <c r="T35" s="119">
        <v>2</v>
      </c>
      <c r="U35" s="119"/>
      <c r="V35" s="119">
        <v>3</v>
      </c>
      <c r="W35" s="119"/>
      <c r="X35" s="238">
        <f>P35*P6+Q6*Q35+R35*R6+S6*S35+T35*T6+U6*U35+V35*V6</f>
        <v>48</v>
      </c>
      <c r="Y35" s="107"/>
      <c r="Z35" s="107"/>
      <c r="AA35" s="107"/>
      <c r="AB35" s="107"/>
      <c r="AC35" s="107"/>
      <c r="AD35" s="5"/>
      <c r="AE35" s="107"/>
      <c r="AF35" s="120"/>
      <c r="AG35" s="410"/>
    </row>
    <row r="36" spans="1:33" ht="74.25" customHeight="1" thickBot="1">
      <c r="A36" s="283" t="s">
        <v>69</v>
      </c>
      <c r="B36" s="464" t="s">
        <v>231</v>
      </c>
      <c r="C36" s="465"/>
      <c r="D36" s="121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7"/>
      <c r="Q36" s="220"/>
      <c r="R36" s="107"/>
      <c r="S36" s="107"/>
      <c r="T36" s="107"/>
      <c r="U36" s="107"/>
      <c r="V36" s="107"/>
      <c r="W36" s="107"/>
      <c r="X36" s="107"/>
      <c r="Y36" s="107"/>
      <c r="Z36" s="107"/>
      <c r="AA36" s="103"/>
      <c r="AB36" s="103"/>
      <c r="AC36" s="103"/>
      <c r="AD36" s="5"/>
      <c r="AE36" s="107"/>
      <c r="AF36" s="121"/>
      <c r="AG36" s="105"/>
    </row>
    <row r="37" spans="1:33" ht="76.5" customHeight="1" thickBot="1">
      <c r="A37" s="32" t="s">
        <v>182</v>
      </c>
      <c r="B37" s="226" t="s">
        <v>246</v>
      </c>
      <c r="C37" s="74" t="s">
        <v>232</v>
      </c>
      <c r="D37" s="161">
        <v>48</v>
      </c>
      <c r="E37" s="105">
        <v>36</v>
      </c>
      <c r="F37" s="105">
        <v>12</v>
      </c>
      <c r="G37" s="105"/>
      <c r="H37" s="105"/>
      <c r="I37" s="105"/>
      <c r="J37" s="105"/>
      <c r="K37" s="105"/>
      <c r="L37" s="105"/>
      <c r="M37" s="105"/>
      <c r="N37" s="105"/>
      <c r="O37" s="105"/>
      <c r="P37" s="107">
        <v>3</v>
      </c>
      <c r="Q37" s="220"/>
      <c r="R37" s="107"/>
      <c r="S37" s="107">
        <v>2</v>
      </c>
      <c r="T37" s="107">
        <v>2</v>
      </c>
      <c r="U37" s="107"/>
      <c r="V37" s="107">
        <v>2</v>
      </c>
      <c r="W37" s="107"/>
      <c r="X37" s="238">
        <f>P37*P6+Q6*Q37+R37*R6+S6*S37+T37*T6+U6*U37+V37*V6</f>
        <v>48</v>
      </c>
      <c r="Y37" s="107"/>
      <c r="Z37" s="107"/>
      <c r="AA37" s="107"/>
      <c r="AB37" s="107"/>
      <c r="AC37" s="107"/>
      <c r="AD37" s="5"/>
      <c r="AE37" s="107"/>
      <c r="AF37" s="131"/>
      <c r="AG37" s="105"/>
    </row>
    <row r="38" spans="1:33" ht="39.75" customHeight="1" thickBot="1">
      <c r="A38" s="32" t="s">
        <v>170</v>
      </c>
      <c r="B38" s="65" t="s">
        <v>247</v>
      </c>
      <c r="C38" s="159" t="s">
        <v>74</v>
      </c>
      <c r="D38" s="132">
        <v>24</v>
      </c>
      <c r="E38" s="105">
        <v>24</v>
      </c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7">
        <v>2</v>
      </c>
      <c r="Q38" s="220"/>
      <c r="R38" s="107"/>
      <c r="S38" s="107"/>
      <c r="T38" s="107">
        <v>2</v>
      </c>
      <c r="U38" s="107"/>
      <c r="V38" s="107">
        <v>2</v>
      </c>
      <c r="W38" s="107"/>
      <c r="X38" s="238">
        <f>P38*P6+Q6*Q38+R38*R6+S6*S38+T38*T6+U6*U38+V38*V6</f>
        <v>24</v>
      </c>
      <c r="Y38" s="107"/>
      <c r="Z38" s="107"/>
      <c r="AA38" s="107"/>
      <c r="AB38" s="107"/>
      <c r="AC38" s="107"/>
      <c r="AD38" s="5"/>
      <c r="AE38" s="107"/>
      <c r="AF38" s="132"/>
      <c r="AG38" s="105"/>
    </row>
    <row r="39" spans="1:33" ht="40.5" customHeight="1" thickTop="1" thickBot="1">
      <c r="A39" s="32" t="s">
        <v>183</v>
      </c>
      <c r="B39" s="166" t="s">
        <v>248</v>
      </c>
      <c r="C39" s="466" t="s">
        <v>73</v>
      </c>
      <c r="D39" s="342">
        <v>216</v>
      </c>
      <c r="E39" s="102"/>
      <c r="F39" s="102"/>
      <c r="G39" s="102">
        <v>216</v>
      </c>
      <c r="H39" s="105"/>
      <c r="I39" s="105"/>
      <c r="J39" s="105"/>
      <c r="K39" s="105"/>
      <c r="L39" s="105"/>
      <c r="M39" s="105"/>
      <c r="N39" s="105"/>
      <c r="O39" s="105"/>
      <c r="P39" s="107">
        <v>12</v>
      </c>
      <c r="Q39" s="220"/>
      <c r="R39" s="107"/>
      <c r="S39" s="107">
        <v>12</v>
      </c>
      <c r="T39" s="107">
        <v>6</v>
      </c>
      <c r="U39" s="107"/>
      <c r="V39" s="107">
        <v>6</v>
      </c>
      <c r="W39" s="107"/>
      <c r="X39" s="238">
        <f>P39*P6+Q6*Q39+R39*R6+S6*S39+T39*T6+U6*U39+V39*V6</f>
        <v>216</v>
      </c>
      <c r="Y39" s="107"/>
      <c r="Z39" s="107"/>
      <c r="AA39" s="107"/>
      <c r="AB39" s="107"/>
      <c r="AC39" s="107"/>
      <c r="AD39" s="5"/>
      <c r="AE39" s="107"/>
      <c r="AF39" s="132"/>
      <c r="AG39" s="105"/>
    </row>
    <row r="40" spans="1:33" ht="68.25" customHeight="1" thickBot="1">
      <c r="A40" s="167" t="s">
        <v>249</v>
      </c>
      <c r="B40" s="168" t="s">
        <v>250</v>
      </c>
      <c r="C40" s="466"/>
      <c r="D40" s="343"/>
      <c r="E40" s="102"/>
      <c r="F40" s="102"/>
      <c r="G40" s="102"/>
      <c r="H40" s="105"/>
      <c r="I40" s="105"/>
      <c r="J40" s="105"/>
      <c r="K40" s="105"/>
      <c r="L40" s="105"/>
      <c r="M40" s="105"/>
      <c r="N40" s="105"/>
      <c r="O40" s="105"/>
      <c r="P40" s="107"/>
      <c r="Q40" s="220"/>
      <c r="R40" s="107"/>
      <c r="S40" s="107"/>
      <c r="T40" s="107"/>
      <c r="U40" s="107"/>
      <c r="V40" s="107"/>
      <c r="W40" s="107"/>
      <c r="X40" s="107"/>
      <c r="Y40" s="107"/>
      <c r="Z40" s="107"/>
      <c r="AA40" s="103"/>
      <c r="AB40" s="103"/>
      <c r="AC40" s="103"/>
      <c r="AD40" s="5"/>
      <c r="AE40" s="107"/>
      <c r="AF40" s="133"/>
      <c r="AG40" s="105"/>
    </row>
    <row r="41" spans="1:33" ht="17.25" customHeight="1" thickTop="1" thickBot="1">
      <c r="A41" s="160" t="s">
        <v>225</v>
      </c>
      <c r="B41" s="462" t="s">
        <v>233</v>
      </c>
      <c r="C41" s="463"/>
      <c r="D41" s="133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2"/>
      <c r="P41" s="107"/>
      <c r="Q41" s="220"/>
      <c r="R41" s="107"/>
      <c r="S41" s="107"/>
      <c r="T41" s="107"/>
      <c r="U41" s="107"/>
      <c r="V41" s="107"/>
      <c r="W41" s="107"/>
      <c r="X41" s="103"/>
      <c r="Y41" s="107"/>
      <c r="Z41" s="107"/>
      <c r="AA41" s="107"/>
      <c r="AB41" s="107"/>
      <c r="AC41" s="107"/>
      <c r="AD41" s="5"/>
      <c r="AE41" s="107"/>
      <c r="AF41" s="133"/>
      <c r="AG41" s="105"/>
    </row>
    <row r="42" spans="1:33" ht="27" customHeight="1" thickTop="1" thickBot="1">
      <c r="A42" s="94" t="s">
        <v>184</v>
      </c>
      <c r="B42" s="169" t="s">
        <v>251</v>
      </c>
      <c r="C42" s="32" t="s">
        <v>68</v>
      </c>
      <c r="D42" s="131">
        <v>24</v>
      </c>
      <c r="E42" s="105">
        <v>24</v>
      </c>
      <c r="F42" s="105"/>
      <c r="G42" s="105"/>
      <c r="H42" s="105"/>
      <c r="I42" s="105"/>
      <c r="J42" s="105"/>
      <c r="K42" s="105"/>
      <c r="L42" s="105"/>
      <c r="M42" s="105"/>
      <c r="N42" s="105"/>
      <c r="O42" s="102"/>
      <c r="P42" s="107">
        <v>1</v>
      </c>
      <c r="Q42" s="220"/>
      <c r="R42" s="107"/>
      <c r="S42" s="107"/>
      <c r="T42" s="107">
        <v>3</v>
      </c>
      <c r="U42" s="107"/>
      <c r="V42" s="107">
        <v>1</v>
      </c>
      <c r="W42" s="107"/>
      <c r="X42" s="238">
        <f>P42*P6+Q6*Q42+R42*R6+S6*S42+T42*T6+U6*U42+V42*V6</f>
        <v>24</v>
      </c>
      <c r="Y42" s="107"/>
      <c r="Z42" s="107"/>
      <c r="AA42" s="107"/>
      <c r="AB42" s="107"/>
      <c r="AC42" s="107"/>
      <c r="AD42" s="5"/>
      <c r="AE42" s="107"/>
      <c r="AF42" s="131"/>
      <c r="AG42" s="105"/>
    </row>
    <row r="43" spans="1:33" ht="39" customHeight="1" thickTop="1" thickBot="1">
      <c r="A43" s="93" t="s">
        <v>185</v>
      </c>
      <c r="B43" s="170" t="s">
        <v>252</v>
      </c>
      <c r="C43" s="467" t="s">
        <v>260</v>
      </c>
      <c r="D43" s="470">
        <v>24</v>
      </c>
      <c r="E43" s="105">
        <v>24</v>
      </c>
      <c r="F43" s="105"/>
      <c r="G43" s="105"/>
      <c r="H43" s="105"/>
      <c r="I43" s="105"/>
      <c r="J43" s="105"/>
      <c r="K43" s="105"/>
      <c r="L43" s="105"/>
      <c r="M43" s="105"/>
      <c r="N43" s="105"/>
      <c r="O43" s="102"/>
      <c r="P43" s="107"/>
      <c r="Q43" s="220"/>
      <c r="R43" s="107"/>
      <c r="S43" s="107"/>
      <c r="T43" s="107">
        <v>2</v>
      </c>
      <c r="U43" s="107"/>
      <c r="V43" s="107">
        <v>3</v>
      </c>
      <c r="W43" s="107"/>
      <c r="X43" s="238">
        <f>P43*P6+Q6*Q43+R43*R6+S6*S43+T43*T6+U6*U43+V43*V6</f>
        <v>24</v>
      </c>
      <c r="Y43" s="107"/>
      <c r="Z43" s="107"/>
      <c r="AA43" s="107"/>
      <c r="AB43" s="107"/>
      <c r="AC43" s="107"/>
      <c r="AD43" s="5"/>
      <c r="AE43" s="107"/>
      <c r="AF43" s="131"/>
      <c r="AG43" s="105"/>
    </row>
    <row r="44" spans="1:33" ht="66" customHeight="1" thickTop="1" thickBot="1">
      <c r="A44" s="94" t="s">
        <v>186</v>
      </c>
      <c r="B44" s="169" t="s">
        <v>253</v>
      </c>
      <c r="C44" s="468"/>
      <c r="D44" s="471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2"/>
      <c r="P44" s="107"/>
      <c r="Q44" s="220"/>
      <c r="R44" s="107"/>
      <c r="S44" s="107"/>
      <c r="T44" s="107"/>
      <c r="U44" s="107"/>
      <c r="V44" s="107"/>
      <c r="W44" s="107"/>
      <c r="X44" s="103"/>
      <c r="Y44" s="107"/>
      <c r="Z44" s="107"/>
      <c r="AA44" s="107"/>
      <c r="AB44" s="107"/>
      <c r="AC44" s="107"/>
      <c r="AD44" s="5"/>
      <c r="AE44" s="107"/>
      <c r="AF44" s="131"/>
      <c r="AG44" s="105"/>
    </row>
    <row r="45" spans="1:33" ht="54.75" customHeight="1" thickTop="1" thickBot="1">
      <c r="A45" s="5" t="s">
        <v>187</v>
      </c>
      <c r="B45" s="63" t="s">
        <v>254</v>
      </c>
      <c r="C45" s="469"/>
      <c r="D45" s="472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2"/>
      <c r="P45" s="107"/>
      <c r="Q45" s="220"/>
      <c r="R45" s="107"/>
      <c r="S45" s="107"/>
      <c r="T45" s="107"/>
      <c r="U45" s="107"/>
      <c r="V45" s="107"/>
      <c r="W45" s="107"/>
      <c r="X45" s="103"/>
      <c r="Y45" s="107"/>
      <c r="Z45" s="107"/>
      <c r="AA45" s="107"/>
      <c r="AB45" s="107"/>
      <c r="AC45" s="107"/>
      <c r="AD45" s="5"/>
      <c r="AE45" s="107"/>
      <c r="AF45" s="133"/>
      <c r="AG45" s="105"/>
    </row>
    <row r="46" spans="1:33" ht="37.5" customHeight="1" thickBot="1">
      <c r="A46" s="162" t="s">
        <v>229</v>
      </c>
      <c r="B46" s="390" t="s">
        <v>234</v>
      </c>
      <c r="C46" s="391"/>
      <c r="D46" s="161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2"/>
      <c r="P46" s="107"/>
      <c r="Q46" s="220"/>
      <c r="R46" s="107"/>
      <c r="S46" s="107"/>
      <c r="T46" s="107"/>
      <c r="U46" s="107"/>
      <c r="V46" s="107"/>
      <c r="W46" s="107"/>
      <c r="X46" s="103"/>
      <c r="Y46" s="107"/>
      <c r="Z46" s="107"/>
      <c r="AA46" s="107"/>
      <c r="AB46" s="107"/>
      <c r="AC46" s="107"/>
      <c r="AD46" s="5"/>
      <c r="AE46" s="107"/>
      <c r="AF46" s="131"/>
      <c r="AG46" s="105"/>
    </row>
    <row r="47" spans="1:33" ht="66.75" customHeight="1" thickTop="1" thickBot="1">
      <c r="A47" s="141" t="s">
        <v>255</v>
      </c>
      <c r="B47" s="228" t="s">
        <v>256</v>
      </c>
      <c r="C47" s="203" t="s">
        <v>261</v>
      </c>
      <c r="D47" s="251">
        <v>144</v>
      </c>
      <c r="E47" s="102"/>
      <c r="F47" s="102"/>
      <c r="G47" s="102">
        <v>144</v>
      </c>
      <c r="H47" s="205"/>
      <c r="I47" s="205"/>
      <c r="J47" s="205"/>
      <c r="K47" s="205"/>
      <c r="L47" s="205"/>
      <c r="M47" s="205"/>
      <c r="N47" s="205"/>
      <c r="O47" s="102"/>
      <c r="P47" s="204"/>
      <c r="Q47" s="220"/>
      <c r="R47" s="204">
        <v>36</v>
      </c>
      <c r="S47" s="204"/>
      <c r="T47" s="204"/>
      <c r="U47" s="204"/>
      <c r="V47" s="204"/>
      <c r="W47" s="204"/>
      <c r="X47" s="238">
        <f>P47*P6+Q6*Q47+R47*R6+S6*S47+T47*T6+U6*U47+V47*V6</f>
        <v>144</v>
      </c>
      <c r="Y47" s="204"/>
      <c r="Z47" s="204"/>
      <c r="AA47" s="204"/>
      <c r="AB47" s="204"/>
      <c r="AC47" s="204"/>
      <c r="AD47" s="5"/>
      <c r="AE47" s="204"/>
      <c r="AF47" s="131"/>
      <c r="AG47" s="205"/>
    </row>
    <row r="48" spans="1:33" ht="52.5" customHeight="1" thickTop="1" thickBot="1">
      <c r="A48" s="141" t="s">
        <v>257</v>
      </c>
      <c r="B48" s="174" t="s">
        <v>258</v>
      </c>
      <c r="C48" s="227" t="s">
        <v>262</v>
      </c>
      <c r="D48" s="252">
        <v>360</v>
      </c>
      <c r="E48" s="253"/>
      <c r="F48" s="253"/>
      <c r="G48" s="253">
        <v>360</v>
      </c>
      <c r="H48" s="175"/>
      <c r="I48" s="175"/>
      <c r="J48" s="175"/>
      <c r="K48" s="175"/>
      <c r="L48" s="105"/>
      <c r="M48" s="105"/>
      <c r="N48" s="105"/>
      <c r="O48" s="102"/>
      <c r="P48" s="107"/>
      <c r="Q48" s="220"/>
      <c r="R48" s="107"/>
      <c r="S48" s="107"/>
      <c r="T48" s="107"/>
      <c r="U48" s="107">
        <v>36</v>
      </c>
      <c r="V48" s="107"/>
      <c r="W48" s="107"/>
      <c r="X48" s="238">
        <f>P48*P6+Q6*Q48+R48*R6+S6*S48+T48*T6+U6*U48+V48*V6</f>
        <v>360</v>
      </c>
      <c r="Y48" s="107"/>
      <c r="Z48" s="107"/>
      <c r="AA48" s="107"/>
      <c r="AB48" s="107"/>
      <c r="AC48" s="107"/>
      <c r="AD48" s="5"/>
      <c r="AE48" s="107"/>
      <c r="AF48" s="131"/>
      <c r="AG48" s="105"/>
    </row>
    <row r="49" spans="1:33" ht="70.5" customHeight="1" thickTop="1">
      <c r="A49" s="392" t="s">
        <v>259</v>
      </c>
      <c r="B49" s="393"/>
      <c r="C49" s="394"/>
      <c r="D49" s="177"/>
      <c r="E49" s="176"/>
      <c r="F49" s="176"/>
      <c r="G49" s="176"/>
      <c r="H49" s="176"/>
      <c r="I49" s="176"/>
      <c r="J49" s="176"/>
      <c r="K49" s="176"/>
      <c r="L49" s="105"/>
      <c r="M49" s="105"/>
      <c r="N49" s="105"/>
      <c r="O49" s="105"/>
      <c r="P49" s="116"/>
      <c r="Q49" s="116"/>
      <c r="R49" s="116"/>
      <c r="S49" s="116"/>
      <c r="T49" s="116"/>
      <c r="U49" s="116"/>
      <c r="V49" s="116"/>
      <c r="W49" s="114"/>
      <c r="X49" s="117"/>
      <c r="Y49" s="107"/>
      <c r="Z49" s="107"/>
      <c r="AA49" s="107"/>
      <c r="AB49" s="107"/>
      <c r="AC49" s="107"/>
      <c r="AD49" s="5"/>
      <c r="AE49" s="107"/>
      <c r="AF49" s="107"/>
      <c r="AG49" s="105"/>
    </row>
    <row r="50" spans="1:33" ht="15" customHeight="1">
      <c r="A50" s="109" t="s">
        <v>63</v>
      </c>
      <c r="B50" s="395" t="s">
        <v>64</v>
      </c>
      <c r="C50" s="396"/>
      <c r="D50" s="260">
        <f>D52+D53+D54+D57+D58+D61+D62+D63+D66+D68</f>
        <v>1368</v>
      </c>
      <c r="E50" s="102">
        <f>E52+E53+E57+E58+E61+E62+E63</f>
        <v>432</v>
      </c>
      <c r="F50" s="102">
        <f>F52+F53+F57+F58+F61+F62+F63</f>
        <v>144</v>
      </c>
      <c r="G50" s="102">
        <f>G54+G66+G68</f>
        <v>792</v>
      </c>
      <c r="H50" s="105"/>
      <c r="I50" s="105"/>
      <c r="J50" s="105"/>
      <c r="K50" s="105"/>
      <c r="L50" s="105"/>
      <c r="M50" s="105"/>
      <c r="N50" s="105"/>
      <c r="O50" s="105"/>
      <c r="P50" s="110"/>
      <c r="Q50" s="110"/>
      <c r="R50" s="110"/>
      <c r="S50" s="110"/>
      <c r="T50" s="110"/>
      <c r="U50" s="110"/>
      <c r="V50" s="110"/>
      <c r="W50" s="103"/>
      <c r="X50" s="103"/>
      <c r="Y50" s="116">
        <v>2</v>
      </c>
      <c r="Z50" s="116">
        <v>4</v>
      </c>
      <c r="AA50" s="116">
        <v>12</v>
      </c>
      <c r="AB50" s="116">
        <v>5</v>
      </c>
      <c r="AC50" s="116">
        <v>10</v>
      </c>
      <c r="AD50" s="116">
        <v>5</v>
      </c>
      <c r="AE50" s="116">
        <v>2</v>
      </c>
      <c r="AF50" s="107"/>
      <c r="AG50" s="105"/>
    </row>
    <row r="51" spans="1:33" ht="26.25" customHeight="1">
      <c r="A51" s="229" t="s">
        <v>65</v>
      </c>
      <c r="B51" s="390" t="s">
        <v>66</v>
      </c>
      <c r="C51" s="390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107"/>
      <c r="Z51" s="107"/>
      <c r="AA51" s="107"/>
      <c r="AB51" s="107"/>
      <c r="AC51" s="107"/>
      <c r="AD51" s="5"/>
      <c r="AE51" s="107"/>
      <c r="AF51" s="263">
        <f>AF52+AF53+AF54+AF55+AF57+AF58+AF61+AF62+AF63+AF66+AF68</f>
        <v>1368</v>
      </c>
      <c r="AG51" s="105"/>
    </row>
    <row r="52" spans="1:33" ht="62.25" customHeight="1" thickBot="1">
      <c r="A52" s="230" t="s">
        <v>164</v>
      </c>
      <c r="B52" s="144" t="s">
        <v>196</v>
      </c>
      <c r="C52" s="76" t="s">
        <v>67</v>
      </c>
      <c r="D52" s="2">
        <v>48</v>
      </c>
      <c r="E52" s="118">
        <v>36</v>
      </c>
      <c r="F52" s="118">
        <v>12</v>
      </c>
      <c r="G52" s="118"/>
      <c r="H52" s="105"/>
      <c r="I52" s="105"/>
      <c r="J52" s="105"/>
      <c r="K52" s="105"/>
      <c r="L52" s="105"/>
      <c r="M52" s="105"/>
      <c r="N52" s="105"/>
      <c r="O52" s="105"/>
      <c r="P52" s="107"/>
      <c r="Q52" s="220"/>
      <c r="R52" s="220"/>
      <c r="S52" s="119"/>
      <c r="T52" s="119"/>
      <c r="U52" s="107"/>
      <c r="V52" s="107"/>
      <c r="W52" s="108"/>
      <c r="X52" s="2"/>
      <c r="Y52" s="148">
        <v>2</v>
      </c>
      <c r="Z52" s="107"/>
      <c r="AA52" s="107">
        <v>2</v>
      </c>
      <c r="AB52" s="107">
        <v>2</v>
      </c>
      <c r="AC52" s="107"/>
      <c r="AD52" s="246">
        <v>2</v>
      </c>
      <c r="AE52" s="107"/>
      <c r="AF52" s="107">
        <f>Y52*Y6+Z6*Z52+AA52*AA6+AB6*AB52+AC6*AC52+AD52*AD6</f>
        <v>48</v>
      </c>
      <c r="AG52" s="105"/>
    </row>
    <row r="53" spans="1:33" ht="25.5" customHeight="1">
      <c r="A53" s="231" t="s">
        <v>166</v>
      </c>
      <c r="B53" s="150" t="s">
        <v>199</v>
      </c>
      <c r="C53" s="245" t="s">
        <v>68</v>
      </c>
      <c r="D53" s="208">
        <v>96</v>
      </c>
      <c r="E53" s="118">
        <v>72</v>
      </c>
      <c r="F53" s="118">
        <v>24</v>
      </c>
      <c r="G53" s="118"/>
      <c r="H53" s="105"/>
      <c r="I53" s="105"/>
      <c r="J53" s="105"/>
      <c r="K53" s="105"/>
      <c r="L53" s="105"/>
      <c r="M53" s="105"/>
      <c r="N53" s="105"/>
      <c r="O53" s="105"/>
      <c r="P53" s="107"/>
      <c r="Q53" s="220"/>
      <c r="R53" s="220"/>
      <c r="S53" s="119"/>
      <c r="T53" s="119"/>
      <c r="U53" s="107"/>
      <c r="V53" s="107"/>
      <c r="W53" s="108"/>
      <c r="X53" s="2"/>
      <c r="Y53" s="148">
        <v>4</v>
      </c>
      <c r="Z53" s="107"/>
      <c r="AA53" s="107">
        <v>4</v>
      </c>
      <c r="AB53" s="107">
        <v>4</v>
      </c>
      <c r="AC53" s="107"/>
      <c r="AD53" s="246">
        <v>4</v>
      </c>
      <c r="AE53" s="107"/>
      <c r="AF53" s="220">
        <f>Y53*Y6+Z6*Z53+AA53*AA6+AB6*AB53+AC6*AC53+AD53*AD6</f>
        <v>96</v>
      </c>
      <c r="AG53" s="105"/>
    </row>
    <row r="54" spans="1:33" ht="39.75" customHeight="1">
      <c r="A54" s="231" t="s">
        <v>239</v>
      </c>
      <c r="B54" s="66" t="s">
        <v>197</v>
      </c>
      <c r="C54" s="348" t="s">
        <v>222</v>
      </c>
      <c r="D54" s="400">
        <v>288</v>
      </c>
      <c r="E54" s="239"/>
      <c r="F54" s="239"/>
      <c r="G54" s="239">
        <v>288</v>
      </c>
      <c r="H54" s="105"/>
      <c r="I54" s="105"/>
      <c r="J54" s="105"/>
      <c r="K54" s="105"/>
      <c r="L54" s="105"/>
      <c r="M54" s="105"/>
      <c r="N54" s="105"/>
      <c r="O54" s="105"/>
      <c r="P54" s="107"/>
      <c r="Q54" s="220"/>
      <c r="R54" s="220"/>
      <c r="S54" s="119"/>
      <c r="T54" s="119"/>
      <c r="U54" s="107"/>
      <c r="V54" s="107"/>
      <c r="W54" s="107"/>
      <c r="X54" s="149"/>
      <c r="Y54" s="148">
        <v>12</v>
      </c>
      <c r="Z54" s="107"/>
      <c r="AA54" s="107">
        <v>12</v>
      </c>
      <c r="AB54" s="107">
        <v>12</v>
      </c>
      <c r="AC54" s="107"/>
      <c r="AD54" s="246">
        <v>12</v>
      </c>
      <c r="AE54" s="107"/>
      <c r="AF54" s="220">
        <f>Y54*Y6+Z6*Z54+AA54*AA6+AB6*AB54+AC6*AC54+AD54*AD6</f>
        <v>288</v>
      </c>
      <c r="AG54" s="105"/>
    </row>
    <row r="55" spans="1:33" ht="40.5" customHeight="1">
      <c r="A55" s="231" t="s">
        <v>181</v>
      </c>
      <c r="B55" s="66" t="s">
        <v>198</v>
      </c>
      <c r="C55" s="348"/>
      <c r="D55" s="400"/>
      <c r="E55" s="239"/>
      <c r="F55" s="239"/>
      <c r="G55" s="239"/>
      <c r="H55" s="105"/>
      <c r="I55" s="105"/>
      <c r="J55" s="105"/>
      <c r="K55" s="105"/>
      <c r="L55" s="105"/>
      <c r="M55" s="105"/>
      <c r="N55" s="105"/>
      <c r="O55" s="105"/>
      <c r="P55" s="107"/>
      <c r="Q55" s="220"/>
      <c r="R55" s="220"/>
      <c r="S55" s="119"/>
      <c r="T55" s="119"/>
      <c r="U55" s="107"/>
      <c r="V55" s="107"/>
      <c r="W55" s="107"/>
      <c r="X55" s="149"/>
      <c r="Y55" s="148"/>
      <c r="Z55" s="107"/>
      <c r="AA55" s="107"/>
      <c r="AB55" s="107"/>
      <c r="AC55" s="107"/>
      <c r="AD55" s="246"/>
      <c r="AE55" s="107"/>
      <c r="AF55" s="220"/>
      <c r="AG55" s="105"/>
    </row>
    <row r="56" spans="1:33" ht="28.5" customHeight="1" thickBot="1">
      <c r="A56" s="232" t="s">
        <v>69</v>
      </c>
      <c r="B56" s="397" t="s">
        <v>223</v>
      </c>
      <c r="C56" s="475"/>
      <c r="D56" s="145"/>
      <c r="E56" s="125"/>
      <c r="F56" s="125"/>
      <c r="G56" s="125"/>
      <c r="H56" s="115"/>
      <c r="I56" s="115"/>
      <c r="J56" s="115"/>
      <c r="K56" s="115"/>
      <c r="L56" s="115"/>
      <c r="M56" s="115"/>
      <c r="N56" s="115"/>
      <c r="O56" s="115"/>
      <c r="P56" s="113"/>
      <c r="Q56" s="219"/>
      <c r="R56" s="219"/>
      <c r="S56" s="143"/>
      <c r="T56" s="143"/>
      <c r="U56" s="113"/>
      <c r="V56" s="113"/>
      <c r="W56" s="113"/>
      <c r="X56" s="145"/>
      <c r="Y56" s="107"/>
      <c r="Z56" s="107"/>
      <c r="AA56" s="107"/>
      <c r="AB56" s="107"/>
      <c r="AC56" s="107"/>
      <c r="AD56" s="246"/>
      <c r="AE56" s="107"/>
      <c r="AF56" s="107"/>
      <c r="AG56" s="105"/>
    </row>
    <row r="57" spans="1:33" ht="40.5" customHeight="1" thickBot="1">
      <c r="A57" s="231" t="s">
        <v>182</v>
      </c>
      <c r="B57" s="64" t="s">
        <v>210</v>
      </c>
      <c r="C57" s="146" t="s">
        <v>264</v>
      </c>
      <c r="D57" s="145">
        <v>72</v>
      </c>
      <c r="E57" s="118">
        <v>48</v>
      </c>
      <c r="F57" s="118">
        <v>24</v>
      </c>
      <c r="G57" s="118"/>
      <c r="H57" s="105"/>
      <c r="I57" s="105"/>
      <c r="J57" s="105"/>
      <c r="K57" s="105"/>
      <c r="L57" s="105"/>
      <c r="M57" s="105"/>
      <c r="N57" s="105"/>
      <c r="O57" s="105"/>
      <c r="P57" s="107"/>
      <c r="Q57" s="220"/>
      <c r="R57" s="220"/>
      <c r="S57" s="119"/>
      <c r="T57" s="119"/>
      <c r="U57" s="107"/>
      <c r="V57" s="107"/>
      <c r="W57" s="107"/>
      <c r="X57" s="145"/>
      <c r="Y57" s="107">
        <v>3</v>
      </c>
      <c r="Z57" s="107"/>
      <c r="AA57" s="107">
        <v>3</v>
      </c>
      <c r="AB57" s="107">
        <v>3</v>
      </c>
      <c r="AC57" s="107"/>
      <c r="AD57" s="246">
        <v>3</v>
      </c>
      <c r="AE57" s="107"/>
      <c r="AF57" s="220">
        <f>Y57*Y6+Z6*Z57+AA57*AA6+AB6*AB57+AC6*AC57+AD57*AD6</f>
        <v>72</v>
      </c>
      <c r="AG57" s="105"/>
    </row>
    <row r="58" spans="1:33" ht="15.75" customHeight="1" thickBot="1">
      <c r="A58" s="231" t="s">
        <v>170</v>
      </c>
      <c r="B58" s="240" t="s">
        <v>211</v>
      </c>
      <c r="C58" s="405" t="s">
        <v>224</v>
      </c>
      <c r="D58" s="145">
        <v>48</v>
      </c>
      <c r="E58" s="118">
        <v>36</v>
      </c>
      <c r="F58" s="118">
        <v>12</v>
      </c>
      <c r="G58" s="118"/>
      <c r="H58" s="105"/>
      <c r="I58" s="105"/>
      <c r="J58" s="105"/>
      <c r="K58" s="105"/>
      <c r="L58" s="105"/>
      <c r="M58" s="105"/>
      <c r="N58" s="105"/>
      <c r="O58" s="105"/>
      <c r="P58" s="107"/>
      <c r="Q58" s="220"/>
      <c r="R58" s="220"/>
      <c r="S58" s="119"/>
      <c r="T58" s="119"/>
      <c r="U58" s="107"/>
      <c r="V58" s="107"/>
      <c r="W58" s="107"/>
      <c r="X58" s="145"/>
      <c r="Y58" s="107">
        <v>2</v>
      </c>
      <c r="Z58" s="107"/>
      <c r="AA58" s="107">
        <v>2</v>
      </c>
      <c r="AB58" s="107">
        <v>2</v>
      </c>
      <c r="AC58" s="107"/>
      <c r="AD58" s="246">
        <v>2</v>
      </c>
      <c r="AE58" s="107"/>
      <c r="AF58" s="220">
        <f>Y58*Y6+Z6*Z58+AA58*AA6+AB6*AB58+AC6*AC58+AD58*AD6</f>
        <v>48</v>
      </c>
      <c r="AG58" s="105"/>
    </row>
    <row r="59" spans="1:33" ht="53.25" customHeight="1" thickBot="1">
      <c r="A59" s="233" t="s">
        <v>183</v>
      </c>
      <c r="B59" s="147" t="s">
        <v>200</v>
      </c>
      <c r="C59" s="405"/>
      <c r="D59" s="122"/>
      <c r="E59" s="118"/>
      <c r="F59" s="118"/>
      <c r="G59" s="118"/>
      <c r="H59" s="105"/>
      <c r="I59" s="105"/>
      <c r="J59" s="105"/>
      <c r="K59" s="105"/>
      <c r="L59" s="105"/>
      <c r="M59" s="105"/>
      <c r="N59" s="105"/>
      <c r="O59" s="102"/>
      <c r="P59" s="107"/>
      <c r="Q59" s="220"/>
      <c r="R59" s="220"/>
      <c r="S59" s="119"/>
      <c r="T59" s="119"/>
      <c r="U59" s="107"/>
      <c r="V59" s="107"/>
      <c r="W59" s="108"/>
      <c r="X59" s="122"/>
      <c r="Y59" s="107"/>
      <c r="Z59" s="107"/>
      <c r="AA59" s="107"/>
      <c r="AB59" s="107"/>
      <c r="AC59" s="107"/>
      <c r="AD59" s="246"/>
      <c r="AE59" s="107"/>
      <c r="AF59" s="103"/>
      <c r="AG59" s="105"/>
    </row>
    <row r="60" spans="1:33" ht="50.25" customHeight="1" thickBot="1">
      <c r="A60" s="234" t="s">
        <v>225</v>
      </c>
      <c r="B60" s="384" t="s">
        <v>226</v>
      </c>
      <c r="C60" s="385"/>
      <c r="D60" s="151"/>
      <c r="E60" s="118"/>
      <c r="F60" s="118"/>
      <c r="G60" s="124"/>
      <c r="H60" s="105"/>
      <c r="I60" s="105"/>
      <c r="J60" s="105"/>
      <c r="K60" s="105"/>
      <c r="L60" s="105"/>
      <c r="M60" s="105"/>
      <c r="N60" s="105"/>
      <c r="O60" s="102"/>
      <c r="P60" s="107"/>
      <c r="Q60" s="220"/>
      <c r="R60" s="220"/>
      <c r="S60" s="119"/>
      <c r="T60" s="119"/>
      <c r="U60" s="107"/>
      <c r="V60" s="107"/>
      <c r="W60" s="108"/>
      <c r="X60" s="122"/>
      <c r="Y60" s="107"/>
      <c r="Z60" s="107"/>
      <c r="AA60" s="107"/>
      <c r="AB60" s="107"/>
      <c r="AC60" s="107"/>
      <c r="AD60" s="246"/>
      <c r="AE60" s="107"/>
      <c r="AF60" s="103"/>
      <c r="AG60" s="105"/>
    </row>
    <row r="61" spans="1:33" ht="24.75" customHeight="1" thickBot="1">
      <c r="A61" s="235" t="s">
        <v>184</v>
      </c>
      <c r="B61" s="152" t="s">
        <v>201</v>
      </c>
      <c r="C61" s="74" t="s">
        <v>70</v>
      </c>
      <c r="D61" s="2">
        <v>72</v>
      </c>
      <c r="E61" s="124">
        <v>48</v>
      </c>
      <c r="F61" s="118">
        <v>24</v>
      </c>
      <c r="G61" s="124"/>
      <c r="H61" s="105"/>
      <c r="I61" s="105"/>
      <c r="J61" s="105"/>
      <c r="K61" s="105"/>
      <c r="L61" s="105"/>
      <c r="M61" s="105"/>
      <c r="N61" s="105"/>
      <c r="O61" s="102"/>
      <c r="P61" s="107"/>
      <c r="Q61" s="220"/>
      <c r="R61" s="220"/>
      <c r="S61" s="119"/>
      <c r="T61" s="119"/>
      <c r="U61" s="107"/>
      <c r="V61" s="107"/>
      <c r="W61" s="108"/>
      <c r="X61" s="123"/>
      <c r="Y61" s="107">
        <v>3</v>
      </c>
      <c r="Z61" s="107"/>
      <c r="AA61" s="107">
        <v>3</v>
      </c>
      <c r="AB61" s="107">
        <v>3</v>
      </c>
      <c r="AC61" s="107"/>
      <c r="AD61" s="246">
        <v>3</v>
      </c>
      <c r="AE61" s="107"/>
      <c r="AF61" s="220">
        <f>Y61*Y6+Z6*Z61+AA61*AA6+AB6*AB61+AC6*AC61+AD61*AD6</f>
        <v>72</v>
      </c>
      <c r="AG61" s="105"/>
    </row>
    <row r="62" spans="1:33" ht="61.5" customHeight="1" thickBot="1">
      <c r="A62" s="233" t="s">
        <v>185</v>
      </c>
      <c r="B62" s="153" t="s">
        <v>202</v>
      </c>
      <c r="C62" s="74" t="s">
        <v>265</v>
      </c>
      <c r="D62" s="2">
        <v>120</v>
      </c>
      <c r="E62" s="124">
        <v>96</v>
      </c>
      <c r="F62" s="125">
        <v>24</v>
      </c>
      <c r="G62" s="124"/>
      <c r="H62" s="105"/>
      <c r="I62" s="105"/>
      <c r="J62" s="105"/>
      <c r="K62" s="105"/>
      <c r="L62" s="105"/>
      <c r="M62" s="105"/>
      <c r="N62" s="105"/>
      <c r="O62" s="102"/>
      <c r="P62" s="107"/>
      <c r="Q62" s="220"/>
      <c r="R62" s="220"/>
      <c r="S62" s="107"/>
      <c r="T62" s="107"/>
      <c r="U62" s="107"/>
      <c r="V62" s="107"/>
      <c r="W62" s="108"/>
      <c r="X62" s="122"/>
      <c r="Y62" s="107">
        <v>5</v>
      </c>
      <c r="Z62" s="107"/>
      <c r="AA62" s="107">
        <v>5</v>
      </c>
      <c r="AB62" s="107">
        <v>5</v>
      </c>
      <c r="AC62" s="107"/>
      <c r="AD62" s="246">
        <v>5</v>
      </c>
      <c r="AE62" s="107"/>
      <c r="AF62" s="220">
        <f>Y62*Y6+Z6*Z62+AA62*AA6+AB6*AB62+AC6*AC62+AD62*AD6</f>
        <v>120</v>
      </c>
      <c r="AG62" s="105"/>
    </row>
    <row r="63" spans="1:33" ht="49.5" customHeight="1">
      <c r="A63" s="235" t="s">
        <v>186</v>
      </c>
      <c r="B63" s="154" t="s">
        <v>203</v>
      </c>
      <c r="C63" s="348" t="s">
        <v>263</v>
      </c>
      <c r="D63" s="349">
        <v>120</v>
      </c>
      <c r="E63" s="156">
        <v>96</v>
      </c>
      <c r="F63" s="125">
        <v>24</v>
      </c>
      <c r="G63" s="124"/>
      <c r="H63" s="105"/>
      <c r="I63" s="105"/>
      <c r="J63" s="105"/>
      <c r="K63" s="105"/>
      <c r="L63" s="105"/>
      <c r="M63" s="105"/>
      <c r="N63" s="105"/>
      <c r="O63" s="102"/>
      <c r="P63" s="107"/>
      <c r="Q63" s="220"/>
      <c r="R63" s="220"/>
      <c r="S63" s="107"/>
      <c r="T63" s="107"/>
      <c r="U63" s="107"/>
      <c r="V63" s="107"/>
      <c r="W63" s="108"/>
      <c r="X63" s="151"/>
      <c r="Y63" s="107">
        <v>5</v>
      </c>
      <c r="Z63" s="107"/>
      <c r="AA63" s="107">
        <v>5</v>
      </c>
      <c r="AB63" s="107">
        <v>5</v>
      </c>
      <c r="AC63" s="107"/>
      <c r="AD63" s="246">
        <v>5</v>
      </c>
      <c r="AE63" s="107"/>
      <c r="AF63" s="220">
        <f>Y63*Y6+Z6*Z63+AA63*AA6+AB6*AB63+AC6*AC63+AD63*AD6</f>
        <v>120</v>
      </c>
      <c r="AG63" s="105"/>
    </row>
    <row r="64" spans="1:33" ht="51" customHeight="1" thickBot="1">
      <c r="A64" s="236" t="s">
        <v>187</v>
      </c>
      <c r="B64" s="244" t="s">
        <v>204</v>
      </c>
      <c r="C64" s="353"/>
      <c r="D64" s="350"/>
      <c r="E64" s="156"/>
      <c r="F64" s="125"/>
      <c r="G64" s="124"/>
      <c r="H64" s="105"/>
      <c r="I64" s="105"/>
      <c r="J64" s="105"/>
      <c r="K64" s="105"/>
      <c r="L64" s="105"/>
      <c r="M64" s="105"/>
      <c r="N64" s="105"/>
      <c r="O64" s="102"/>
      <c r="P64" s="107"/>
      <c r="Q64" s="220"/>
      <c r="R64" s="220"/>
      <c r="S64" s="107"/>
      <c r="T64" s="107"/>
      <c r="U64" s="107"/>
      <c r="V64" s="107"/>
      <c r="W64" s="108"/>
      <c r="X64" s="126"/>
      <c r="Y64" s="107"/>
      <c r="Z64" s="107"/>
      <c r="AA64" s="107"/>
      <c r="AB64" s="107"/>
      <c r="AC64" s="107"/>
      <c r="AD64" s="246"/>
      <c r="AE64" s="107"/>
      <c r="AF64" s="103"/>
      <c r="AG64" s="105"/>
    </row>
    <row r="65" spans="1:33" ht="88.5" customHeight="1">
      <c r="A65" s="284" t="s">
        <v>71</v>
      </c>
      <c r="B65" s="476" t="s">
        <v>227</v>
      </c>
      <c r="C65" s="477"/>
      <c r="D65" s="221"/>
      <c r="E65" s="125"/>
      <c r="F65" s="125"/>
      <c r="G65" s="124"/>
      <c r="H65" s="105"/>
      <c r="I65" s="105"/>
      <c r="J65" s="105"/>
      <c r="K65" s="105"/>
      <c r="L65" s="105"/>
      <c r="M65" s="105"/>
      <c r="N65" s="105"/>
      <c r="O65" s="102"/>
      <c r="P65" s="107"/>
      <c r="Q65" s="220"/>
      <c r="R65" s="220"/>
      <c r="S65" s="107"/>
      <c r="T65" s="107"/>
      <c r="U65" s="107"/>
      <c r="V65" s="107"/>
      <c r="W65" s="108"/>
      <c r="X65" s="151"/>
      <c r="Y65" s="107"/>
      <c r="Z65" s="107"/>
      <c r="AA65" s="107"/>
      <c r="AB65" s="107"/>
      <c r="AC65" s="107"/>
      <c r="AD65" s="246"/>
      <c r="AE65" s="107"/>
      <c r="AF65" s="103"/>
      <c r="AG65" s="105"/>
    </row>
    <row r="66" spans="1:33" ht="43.5" customHeight="1">
      <c r="A66" s="243" t="s">
        <v>188</v>
      </c>
      <c r="B66" s="171" t="s">
        <v>207</v>
      </c>
      <c r="C66" s="326" t="s">
        <v>261</v>
      </c>
      <c r="D66" s="328">
        <v>144</v>
      </c>
      <c r="E66" s="254"/>
      <c r="F66" s="255"/>
      <c r="G66" s="330">
        <v>144</v>
      </c>
      <c r="H66" s="105"/>
      <c r="I66" s="105"/>
      <c r="J66" s="105"/>
      <c r="K66" s="105"/>
      <c r="L66" s="105"/>
      <c r="M66" s="105"/>
      <c r="N66" s="105"/>
      <c r="O66" s="105"/>
      <c r="P66" s="107"/>
      <c r="Q66" s="220"/>
      <c r="R66" s="220"/>
      <c r="S66" s="107"/>
      <c r="T66" s="107"/>
      <c r="U66" s="107"/>
      <c r="V66" s="107"/>
      <c r="W66" s="108"/>
      <c r="X66" s="2"/>
      <c r="Y66" s="107"/>
      <c r="Z66" s="107">
        <v>36</v>
      </c>
      <c r="AA66" s="107"/>
      <c r="AB66" s="107"/>
      <c r="AC66" s="107"/>
      <c r="AD66" s="246"/>
      <c r="AE66" s="107"/>
      <c r="AF66" s="220">
        <f>Y66*Y6+Z6*Z66+AA66*AA6+AB6*AB66+AC6*AC66</f>
        <v>144</v>
      </c>
      <c r="AG66" s="105"/>
    </row>
    <row r="67" spans="1:33" ht="29.25" customHeight="1" thickBot="1">
      <c r="A67" s="231" t="s">
        <v>189</v>
      </c>
      <c r="B67" s="241" t="s">
        <v>208</v>
      </c>
      <c r="C67" s="327"/>
      <c r="D67" s="329"/>
      <c r="E67" s="256"/>
      <c r="F67" s="257"/>
      <c r="G67" s="331"/>
      <c r="H67" s="105"/>
      <c r="I67" s="105"/>
      <c r="J67" s="105"/>
      <c r="K67" s="105"/>
      <c r="L67" s="105"/>
      <c r="M67" s="105"/>
      <c r="N67" s="105"/>
      <c r="O67" s="105"/>
      <c r="P67" s="107"/>
      <c r="Q67" s="220"/>
      <c r="R67" s="220"/>
      <c r="S67" s="107"/>
      <c r="T67" s="107"/>
      <c r="U67" s="107"/>
      <c r="V67" s="107"/>
      <c r="W67" s="108"/>
      <c r="X67" s="123"/>
      <c r="Y67" s="107"/>
      <c r="Z67" s="107"/>
      <c r="AA67" s="107"/>
      <c r="AB67" s="107"/>
      <c r="AC67" s="107"/>
      <c r="AD67" s="246"/>
      <c r="AE67" s="107"/>
      <c r="AF67" s="107"/>
      <c r="AG67" s="105"/>
    </row>
    <row r="68" spans="1:33" ht="53.25" customHeight="1" thickBot="1">
      <c r="A68" s="237" t="s">
        <v>190</v>
      </c>
      <c r="B68" s="241" t="s">
        <v>209</v>
      </c>
      <c r="C68" s="326" t="s">
        <v>262</v>
      </c>
      <c r="D68" s="332">
        <v>360</v>
      </c>
      <c r="E68" s="256"/>
      <c r="F68" s="257"/>
      <c r="G68" s="330">
        <v>360</v>
      </c>
      <c r="H68" s="105"/>
      <c r="I68" s="105"/>
      <c r="J68" s="105"/>
      <c r="K68" s="105"/>
      <c r="L68" s="105"/>
      <c r="M68" s="105"/>
      <c r="N68" s="105"/>
      <c r="O68" s="105"/>
      <c r="P68" s="107"/>
      <c r="Q68" s="220"/>
      <c r="R68" s="220"/>
      <c r="S68" s="107"/>
      <c r="T68" s="107"/>
      <c r="U68" s="107"/>
      <c r="V68" s="107"/>
      <c r="W68" s="108"/>
      <c r="X68" s="123"/>
      <c r="Y68" s="107"/>
      <c r="Z68" s="107"/>
      <c r="AA68" s="107"/>
      <c r="AB68" s="107"/>
      <c r="AC68" s="107">
        <v>36</v>
      </c>
      <c r="AD68" s="246"/>
      <c r="AE68" s="107"/>
      <c r="AF68" s="220">
        <f>Y68*Y6+Z6*Z68+AA68*AA6+AB6*AB68+AC6*AC68</f>
        <v>360</v>
      </c>
      <c r="AG68" s="105"/>
    </row>
    <row r="69" spans="1:33" ht="66.75" customHeight="1" thickBot="1">
      <c r="A69" s="84" t="s">
        <v>206</v>
      </c>
      <c r="B69" s="241" t="s">
        <v>205</v>
      </c>
      <c r="C69" s="327"/>
      <c r="D69" s="333"/>
      <c r="E69" s="258"/>
      <c r="F69" s="258"/>
      <c r="G69" s="331"/>
      <c r="H69" s="105"/>
      <c r="I69" s="105"/>
      <c r="J69" s="105"/>
      <c r="K69" s="105"/>
      <c r="L69" s="105"/>
      <c r="M69" s="105"/>
      <c r="N69" s="105"/>
      <c r="O69" s="105"/>
      <c r="P69" s="107"/>
      <c r="Q69" s="220"/>
      <c r="R69" s="220"/>
      <c r="S69" s="119"/>
      <c r="T69" s="119"/>
      <c r="U69" s="107"/>
      <c r="V69" s="107"/>
      <c r="W69" s="107"/>
      <c r="X69" s="127"/>
      <c r="Y69" s="107"/>
      <c r="Z69" s="107"/>
      <c r="AA69" s="107"/>
      <c r="AB69" s="107"/>
      <c r="AC69" s="107"/>
      <c r="AD69" s="246"/>
      <c r="AE69" s="107"/>
      <c r="AF69" s="107"/>
      <c r="AG69" s="105"/>
    </row>
    <row r="70" spans="1:33" ht="12" customHeight="1">
      <c r="A70" s="104" t="s">
        <v>75</v>
      </c>
      <c r="B70" s="134" t="s">
        <v>3</v>
      </c>
      <c r="C70" s="242"/>
      <c r="D70" s="4">
        <v>144</v>
      </c>
      <c r="E70" s="4">
        <v>144</v>
      </c>
      <c r="F70" s="105"/>
      <c r="G70" s="105"/>
      <c r="H70" s="105"/>
      <c r="I70" s="105"/>
      <c r="J70" s="105"/>
      <c r="K70" s="105"/>
      <c r="L70" s="105"/>
      <c r="M70" s="105"/>
      <c r="N70" s="105">
        <v>36</v>
      </c>
      <c r="O70" s="102">
        <v>72</v>
      </c>
      <c r="P70" s="107"/>
      <c r="Q70" s="220"/>
      <c r="R70" s="220"/>
      <c r="S70" s="107"/>
      <c r="T70" s="107"/>
      <c r="U70" s="107"/>
      <c r="V70" s="107"/>
      <c r="W70" s="455">
        <v>36</v>
      </c>
      <c r="X70" s="103">
        <v>36</v>
      </c>
      <c r="Y70" s="107"/>
      <c r="Z70" s="107"/>
      <c r="AA70" s="107"/>
      <c r="AB70" s="107"/>
      <c r="AC70" s="220"/>
      <c r="AD70" s="107"/>
      <c r="AE70" s="455">
        <v>36</v>
      </c>
      <c r="AF70" s="103">
        <v>36</v>
      </c>
      <c r="AG70" s="105" t="s">
        <v>235</v>
      </c>
    </row>
    <row r="71" spans="1:33" ht="12" customHeight="1">
      <c r="A71" s="104" t="s">
        <v>76</v>
      </c>
      <c r="B71" s="134" t="s">
        <v>77</v>
      </c>
      <c r="C71" s="135"/>
      <c r="D71" s="4">
        <v>72</v>
      </c>
      <c r="E71" s="4">
        <v>72</v>
      </c>
      <c r="F71" s="105"/>
      <c r="G71" s="105"/>
      <c r="H71" s="105"/>
      <c r="I71" s="105"/>
      <c r="J71" s="105"/>
      <c r="K71" s="105"/>
      <c r="L71" s="105"/>
      <c r="M71" s="105"/>
      <c r="N71" s="105"/>
      <c r="O71" s="105">
        <v>0</v>
      </c>
      <c r="P71" s="107"/>
      <c r="Q71" s="220"/>
      <c r="R71" s="220"/>
      <c r="S71" s="107"/>
      <c r="T71" s="107"/>
      <c r="U71" s="107"/>
      <c r="V71" s="107"/>
      <c r="W71" s="456"/>
      <c r="X71" s="103">
        <v>36</v>
      </c>
      <c r="Y71" s="107"/>
      <c r="Z71" s="107"/>
      <c r="AA71" s="107"/>
      <c r="AB71" s="107"/>
      <c r="AC71" s="220"/>
      <c r="AD71" s="107"/>
      <c r="AE71" s="456"/>
      <c r="AF71" s="103">
        <v>36</v>
      </c>
      <c r="AG71" s="105" t="s">
        <v>236</v>
      </c>
    </row>
    <row r="72" spans="1:33" ht="14.25" customHeight="1">
      <c r="A72" s="1"/>
      <c r="B72" s="339" t="s">
        <v>78</v>
      </c>
      <c r="C72" s="454"/>
      <c r="D72" s="102">
        <f>D7+D21+D50+D30+D70+D71</f>
        <v>4320</v>
      </c>
      <c r="E72" s="102">
        <f>E71+E70+E50+E30+E21+E7</f>
        <v>2058</v>
      </c>
      <c r="F72" s="102">
        <f>F50+F30+F21+F7</f>
        <v>714</v>
      </c>
      <c r="G72" s="102">
        <f>G50+G30</f>
        <v>1548</v>
      </c>
      <c r="H72" s="102"/>
      <c r="I72" s="102"/>
      <c r="J72" s="102"/>
      <c r="K72" s="102"/>
      <c r="L72" s="102"/>
      <c r="M72" s="102"/>
      <c r="N72" s="102"/>
      <c r="O72" s="102">
        <f>O70+O7</f>
        <v>1440</v>
      </c>
      <c r="P72" s="102"/>
      <c r="Q72" s="102"/>
      <c r="R72" s="102"/>
      <c r="S72" s="102"/>
      <c r="T72" s="102"/>
      <c r="U72" s="102"/>
      <c r="V72" s="102"/>
      <c r="W72" s="102"/>
      <c r="X72" s="102">
        <f>X71+X70+X30+X21</f>
        <v>1440</v>
      </c>
      <c r="Y72" s="102"/>
      <c r="Z72" s="102"/>
      <c r="AA72" s="102"/>
      <c r="AB72" s="102"/>
      <c r="AC72" s="102"/>
      <c r="AD72" s="102"/>
      <c r="AE72" s="102"/>
      <c r="AF72" s="102">
        <f>AF71+AF70+AF51</f>
        <v>1440</v>
      </c>
      <c r="AG72" s="102"/>
    </row>
    <row r="73" spans="1:33" ht="10.5" customHeight="1">
      <c r="A73" s="102" t="s">
        <v>79</v>
      </c>
      <c r="B73" s="134" t="s">
        <v>80</v>
      </c>
      <c r="C73" s="135"/>
      <c r="D73" s="102">
        <f>O73+X73+AF73</f>
        <v>300</v>
      </c>
      <c r="E73" s="105"/>
      <c r="F73" s="105"/>
      <c r="G73" s="105"/>
      <c r="H73" s="5"/>
      <c r="I73" s="5"/>
      <c r="J73" s="5"/>
      <c r="K73" s="5"/>
      <c r="L73" s="5"/>
      <c r="M73" s="5"/>
      <c r="N73" s="5"/>
      <c r="O73" s="261">
        <v>100</v>
      </c>
      <c r="P73" s="102"/>
      <c r="Q73" s="102"/>
      <c r="R73" s="102"/>
      <c r="S73" s="102"/>
      <c r="T73" s="102"/>
      <c r="U73" s="102"/>
      <c r="V73" s="102"/>
      <c r="W73" s="102"/>
      <c r="X73" s="102">
        <v>100</v>
      </c>
      <c r="Y73" s="102"/>
      <c r="Z73" s="102"/>
      <c r="AA73" s="102"/>
      <c r="AB73" s="102"/>
      <c r="AC73" s="102"/>
      <c r="AD73" s="102"/>
      <c r="AE73" s="102"/>
      <c r="AF73" s="102">
        <v>100</v>
      </c>
      <c r="AG73" s="105"/>
    </row>
    <row r="74" spans="1:33" ht="11.25" customHeight="1">
      <c r="A74" s="102" t="s">
        <v>81</v>
      </c>
      <c r="B74" s="134" t="s">
        <v>82</v>
      </c>
      <c r="C74" s="135"/>
      <c r="D74" s="102">
        <f>O74+X74+AF74</f>
        <v>336</v>
      </c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2">
        <v>144</v>
      </c>
      <c r="P74" s="102"/>
      <c r="Q74" s="102"/>
      <c r="R74" s="102"/>
      <c r="S74" s="102"/>
      <c r="T74" s="102"/>
      <c r="U74" s="102"/>
      <c r="V74" s="102"/>
      <c r="W74" s="102"/>
      <c r="X74" s="102">
        <v>120</v>
      </c>
      <c r="Y74" s="102"/>
      <c r="Z74" s="102"/>
      <c r="AA74" s="102"/>
      <c r="AB74" s="102"/>
      <c r="AC74" s="102"/>
      <c r="AD74" s="102"/>
      <c r="AE74" s="102"/>
      <c r="AF74" s="102">
        <v>72</v>
      </c>
      <c r="AG74" s="105"/>
    </row>
    <row r="75" spans="1:33" ht="10.5" customHeight="1">
      <c r="A75" s="1"/>
      <c r="B75" s="134" t="s">
        <v>83</v>
      </c>
      <c r="C75" s="135"/>
      <c r="D75" s="102">
        <f>D72+D73+D74</f>
        <v>4956</v>
      </c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2">
        <f>O73+O74+O72</f>
        <v>1684</v>
      </c>
      <c r="P75" s="102"/>
      <c r="Q75" s="102"/>
      <c r="R75" s="102"/>
      <c r="S75" s="102"/>
      <c r="T75" s="102"/>
      <c r="U75" s="102"/>
      <c r="V75" s="102"/>
      <c r="W75" s="102"/>
      <c r="X75" s="102">
        <f>X72+X73+X74</f>
        <v>1660</v>
      </c>
      <c r="Y75" s="102"/>
      <c r="Z75" s="102"/>
      <c r="AA75" s="102"/>
      <c r="AB75" s="102"/>
      <c r="AC75" s="102"/>
      <c r="AD75" s="102"/>
      <c r="AE75" s="102"/>
      <c r="AF75" s="102">
        <f>AF72+AF73+AF74</f>
        <v>1612</v>
      </c>
      <c r="AG75" s="105"/>
    </row>
    <row r="76" spans="1:33" ht="6.75" customHeight="1">
      <c r="A76" s="136"/>
      <c r="B76" s="136"/>
      <c r="C76" s="136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8"/>
    </row>
    <row r="77" spans="1:33">
      <c r="D77" s="6" t="s">
        <v>237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9" spans="1:33" hidden="1"/>
    <row r="80" spans="1:33" hidden="1"/>
    <row r="81" hidden="1"/>
    <row r="82" hidden="1"/>
    <row r="83" hidden="1"/>
    <row r="84" hidden="1"/>
    <row r="85" hidden="1"/>
    <row r="86" hidden="1"/>
    <row r="87" hidden="1"/>
  </sheetData>
  <mergeCells count="108">
    <mergeCell ref="W70:W71"/>
    <mergeCell ref="AE70:AE71"/>
    <mergeCell ref="B72:C72"/>
    <mergeCell ref="B51:C51"/>
    <mergeCell ref="B56:C56"/>
    <mergeCell ref="B60:C60"/>
    <mergeCell ref="B65:C65"/>
    <mergeCell ref="A49:C49"/>
    <mergeCell ref="AC22:AC23"/>
    <mergeCell ref="AE22:AE23"/>
    <mergeCell ref="O22:O23"/>
    <mergeCell ref="D22:D23"/>
    <mergeCell ref="E22:E23"/>
    <mergeCell ref="F22:F23"/>
    <mergeCell ref="G22:G23"/>
    <mergeCell ref="H22:H23"/>
    <mergeCell ref="Y22:Y23"/>
    <mergeCell ref="Z22:Z23"/>
    <mergeCell ref="AA22:AA23"/>
    <mergeCell ref="P22:P23"/>
    <mergeCell ref="S22:S23"/>
    <mergeCell ref="R22:R23"/>
    <mergeCell ref="T22:T23"/>
    <mergeCell ref="U22:U23"/>
    <mergeCell ref="AF22:AF23"/>
    <mergeCell ref="A26:A28"/>
    <mergeCell ref="B26:B28"/>
    <mergeCell ref="B50:C50"/>
    <mergeCell ref="A29:C29"/>
    <mergeCell ref="B41:C41"/>
    <mergeCell ref="B46:C46"/>
    <mergeCell ref="B30:C30"/>
    <mergeCell ref="B31:C31"/>
    <mergeCell ref="B36:C36"/>
    <mergeCell ref="C39:C40"/>
    <mergeCell ref="C43:C45"/>
    <mergeCell ref="D43:D45"/>
    <mergeCell ref="D39:D40"/>
    <mergeCell ref="A24:A25"/>
    <mergeCell ref="B24:B25"/>
    <mergeCell ref="Q22:Q23"/>
    <mergeCell ref="W22:W23"/>
    <mergeCell ref="X22:X23"/>
    <mergeCell ref="J22:J23"/>
    <mergeCell ref="K22:K23"/>
    <mergeCell ref="L22:L23"/>
    <mergeCell ref="M22:M23"/>
    <mergeCell ref="N22:N23"/>
    <mergeCell ref="V22:V23"/>
    <mergeCell ref="A22:A23"/>
    <mergeCell ref="B22:B23"/>
    <mergeCell ref="C22:C23"/>
    <mergeCell ref="B13:C13"/>
    <mergeCell ref="B14:C14"/>
    <mergeCell ref="B15:C15"/>
    <mergeCell ref="B16:C16"/>
    <mergeCell ref="B17:C17"/>
    <mergeCell ref="I22:I23"/>
    <mergeCell ref="B18:C18"/>
    <mergeCell ref="B19:C19"/>
    <mergeCell ref="B20:C20"/>
    <mergeCell ref="B21:C21"/>
    <mergeCell ref="B12:C12"/>
    <mergeCell ref="E4:E6"/>
    <mergeCell ref="F4:F6"/>
    <mergeCell ref="G4:G6"/>
    <mergeCell ref="H4:J4"/>
    <mergeCell ref="B7:C7"/>
    <mergeCell ref="B8:C8"/>
    <mergeCell ref="B9:C9"/>
    <mergeCell ref="B10:C10"/>
    <mergeCell ref="B11:C11"/>
    <mergeCell ref="A1:AG1"/>
    <mergeCell ref="A2:A6"/>
    <mergeCell ref="B2:C6"/>
    <mergeCell ref="D2:G2"/>
    <mergeCell ref="H2:O2"/>
    <mergeCell ref="P2:X2"/>
    <mergeCell ref="Y2:AF2"/>
    <mergeCell ref="AG2:AG6"/>
    <mergeCell ref="D3:D6"/>
    <mergeCell ref="E3:G3"/>
    <mergeCell ref="X3:X6"/>
    <mergeCell ref="Y3:AE3"/>
    <mergeCell ref="AF3:AF6"/>
    <mergeCell ref="T4:W4"/>
    <mergeCell ref="Y4:AA4"/>
    <mergeCell ref="Y5:AE5"/>
    <mergeCell ref="K4:N4"/>
    <mergeCell ref="P4:S4"/>
    <mergeCell ref="H5:N5"/>
    <mergeCell ref="P5:W5"/>
    <mergeCell ref="AB4:AE4"/>
    <mergeCell ref="H3:N3"/>
    <mergeCell ref="O3:O6"/>
    <mergeCell ref="P3:W3"/>
    <mergeCell ref="AG32:AG35"/>
    <mergeCell ref="C58:C59"/>
    <mergeCell ref="C63:C64"/>
    <mergeCell ref="D63:D64"/>
    <mergeCell ref="C66:C67"/>
    <mergeCell ref="D66:D67"/>
    <mergeCell ref="C68:C69"/>
    <mergeCell ref="D68:D69"/>
    <mergeCell ref="C54:C55"/>
    <mergeCell ref="D54:D55"/>
    <mergeCell ref="G66:G67"/>
    <mergeCell ref="G68:G69"/>
  </mergeCells>
  <pageMargins left="0" right="0" top="0" bottom="0" header="0" footer="0"/>
  <pageSetup paperSize="9" scale="83" fitToHeight="0" orientation="landscape" r:id="rId1"/>
  <rowBreaks count="3" manualBreakCount="3">
    <brk id="35" max="33" man="1"/>
    <brk id="48" max="33" man="1"/>
    <brk id="64" max="33" man="1"/>
  </rowBreaks>
  <colBreaks count="1" manualBreakCount="1">
    <brk id="33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ЖОСПАР</vt:lpstr>
      <vt:lpstr>Оқу-жүрісінің жоспары</vt:lpstr>
      <vt:lpstr>Лист1</vt:lpstr>
      <vt:lpstr>ЖОСПАР!Область_печати</vt:lpstr>
      <vt:lpstr>Лист1!Область_печати</vt:lpstr>
      <vt:lpstr>'Оқу-жүрісінің жоспары'!Область_печати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2024-09-24T07:17:52Z</dcterms:modified>
</cp:coreProperties>
</file>